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9720" windowHeight="4920" activeTab="3"/>
  </bookViews>
  <sheets>
    <sheet name=" завтрак 1-4кл." sheetId="1" r:id="rId1"/>
    <sheet name="обел 1-4 кл" sheetId="2" r:id="rId2"/>
    <sheet name="Лист3" sheetId="3" r:id="rId3"/>
    <sheet name="Лист1" sheetId="4" r:id="rId4"/>
    <sheet name="завтрак 5-11" sheetId="5" r:id="rId5"/>
    <sheet name="обед 5-11 кл" sheetId="6" r:id="rId6"/>
    <sheet name="Лист4" sheetId="7" r:id="rId7"/>
    <sheet name="5-11 нетто" sheetId="8" r:id="rId8"/>
  </sheets>
  <definedNames/>
  <calcPr fullCalcOnLoad="1"/>
</workbook>
</file>

<file path=xl/sharedStrings.xml><?xml version="1.0" encoding="utf-8"?>
<sst xmlns="http://schemas.openxmlformats.org/spreadsheetml/2006/main" count="3103" uniqueCount="234">
  <si>
    <t>Прием пищи</t>
  </si>
  <si>
    <t>Вес   блюда</t>
  </si>
  <si>
    <t>Наименование            блюда</t>
  </si>
  <si>
    <t xml:space="preserve">Белки </t>
  </si>
  <si>
    <t xml:space="preserve">Жиры </t>
  </si>
  <si>
    <t>Угле-воды</t>
  </si>
  <si>
    <t>Энергетическая ценность</t>
  </si>
  <si>
    <t>№ рецеп-туры</t>
  </si>
  <si>
    <t>Неделя1 День1</t>
  </si>
  <si>
    <t xml:space="preserve">Хлеб ржаной </t>
  </si>
  <si>
    <t>обед</t>
  </si>
  <si>
    <t>Итого за день</t>
  </si>
  <si>
    <t>Неделя1 День2</t>
  </si>
  <si>
    <t>Пищевые вещества</t>
  </si>
  <si>
    <t>ИТОГО ЗА ДЕНЬ</t>
  </si>
  <si>
    <t>Неделя1   День 3</t>
  </si>
  <si>
    <t>итого за день</t>
  </si>
  <si>
    <t>Неделя1   День 4</t>
  </si>
  <si>
    <t>Суп картофельный с макаронными изделиями</t>
  </si>
  <si>
    <t xml:space="preserve">Чай  с сахаром </t>
  </si>
  <si>
    <t>Неделя1   День 5</t>
  </si>
  <si>
    <t>Неделя 2  День 8</t>
  </si>
  <si>
    <t>Неделя 2  День 9</t>
  </si>
  <si>
    <t>Неделя 2   День 10</t>
  </si>
  <si>
    <t>Неделя 2   День 11</t>
  </si>
  <si>
    <t>Суп с крупой  пшеничной</t>
  </si>
  <si>
    <t>Суп картофельный  с бобовыми</t>
  </si>
  <si>
    <t>Суп с крупой ячневой</t>
  </si>
  <si>
    <t>Неделя2   День 6</t>
  </si>
  <si>
    <t>Неделя2  День 7</t>
  </si>
  <si>
    <t>Неделя1 День6</t>
  </si>
  <si>
    <t>Неделя2   День 7</t>
  </si>
  <si>
    <t>Неделя2  День 8</t>
  </si>
  <si>
    <t>Неделя 2  День 10</t>
  </si>
  <si>
    <t xml:space="preserve">Итого </t>
  </si>
  <si>
    <t>завтрак</t>
  </si>
  <si>
    <t>Омлет  натуральный</t>
  </si>
  <si>
    <t>Салат из свёклы отварной</t>
  </si>
  <si>
    <t>Плов из птицы</t>
  </si>
  <si>
    <t>Хлеб пшеничный</t>
  </si>
  <si>
    <t>Говядина в кисло-сладком соусе</t>
  </si>
  <si>
    <t xml:space="preserve">Каша гречневая </t>
  </si>
  <si>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Утверждаю:</t>
    </r>
    <r>
      <rPr>
        <sz val="10"/>
        <rFont val="Arial"/>
        <family val="2"/>
      </rPr>
      <t xml:space="preserve">
__________________________
__________________________
__________________________
                                                       </t>
    </r>
  </si>
  <si>
    <t>Икра кабачковая</t>
  </si>
  <si>
    <t>Рыба запеченная (горбуша)</t>
  </si>
  <si>
    <t>Картофельное пюре</t>
  </si>
  <si>
    <t>Напиток из плодов шиповника</t>
  </si>
  <si>
    <t>Шницель мясной рубленый</t>
  </si>
  <si>
    <t>Какао с молоком</t>
  </si>
  <si>
    <t>Каша жидкая молочная из манной крупы (с маслом сливочным)</t>
  </si>
  <si>
    <t>Кофейный напиток с молоком</t>
  </si>
  <si>
    <t xml:space="preserve">Салат из белокочанной капусты </t>
  </si>
  <si>
    <t>Макаронные изделия отварные с овощами припущенными</t>
  </si>
  <si>
    <t>Чай с лимоном</t>
  </si>
  <si>
    <t>Мясо духовое (с картофелем и овощами)</t>
  </si>
  <si>
    <t>Кисель из сока плодового или ягодного натурального</t>
  </si>
  <si>
    <t>Кукуруза отварная</t>
  </si>
  <si>
    <t>Сгущенное молоко</t>
  </si>
  <si>
    <r>
      <rPr>
        <sz val="14"/>
        <rFont val="Arial"/>
        <family val="2"/>
      </rPr>
      <t xml:space="preserve">  Согласовано :</t>
    </r>
    <r>
      <rPr>
        <sz val="10"/>
        <rFont val="Arial"/>
        <family val="0"/>
      </rPr>
      <t xml:space="preserve">
__________________________
__________________________
__________________________
                                                       </t>
    </r>
  </si>
  <si>
    <t>Компот из смеси сухофруктов</t>
  </si>
  <si>
    <t xml:space="preserve">Каша пшеничная </t>
  </si>
  <si>
    <t>Хлеб ржан</t>
  </si>
  <si>
    <t>Хлеб пшенич</t>
  </si>
  <si>
    <t>Мука пшеничн</t>
  </si>
  <si>
    <t>крахмал</t>
  </si>
  <si>
    <t>Крупы, бобовые</t>
  </si>
  <si>
    <t>макароны</t>
  </si>
  <si>
    <t>Картофель</t>
  </si>
  <si>
    <t xml:space="preserve">Овощи </t>
  </si>
  <si>
    <t>Фрукты свежие</t>
  </si>
  <si>
    <t>Сухофрукты</t>
  </si>
  <si>
    <t>Соки натуральные</t>
  </si>
  <si>
    <t>Мясо</t>
  </si>
  <si>
    <t>Птица</t>
  </si>
  <si>
    <t>Рыба</t>
  </si>
  <si>
    <t>Молоко</t>
  </si>
  <si>
    <t>Кисломолочные изделия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</si>
  <si>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</si>
  <si>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</si>
  <si>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</si>
  <si>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</si>
  <si>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</si>
  <si>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</si>
  <si>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</si>
  <si>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</si>
  <si>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</si>
  <si>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</si>
  <si>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</si>
  <si>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Соль йодированная</t>
  </si>
  <si>
    <t>1 день</t>
  </si>
  <si>
    <t>завтрак 25%</t>
  </si>
  <si>
    <t>обед 35%</t>
  </si>
  <si>
    <t>итого за 10 дней</t>
  </si>
  <si>
    <t>Норма на 1 ребенка по СанПиН завтрак+обед 60%</t>
  </si>
  <si>
    <t>печень</t>
  </si>
  <si>
    <t>отклонение от нормы</t>
  </si>
  <si>
    <t>Фрукты свежие (ЯБЛОКИ)</t>
  </si>
  <si>
    <t>Капуста тушеная</t>
  </si>
  <si>
    <t>Печень говяжья в соусе</t>
  </si>
  <si>
    <t xml:space="preserve">Щи из свежей капусты </t>
  </si>
  <si>
    <t>Овощи  свежие (огурцы)</t>
  </si>
  <si>
    <t>Птица отварная</t>
  </si>
  <si>
    <t>Пудинг из творога с рисом</t>
  </si>
  <si>
    <t>Овощи  свежие (помидоры)</t>
  </si>
  <si>
    <t>Макароны  с сыром</t>
  </si>
  <si>
    <t>Гуляш из говядины</t>
  </si>
  <si>
    <t>Сыр порционно</t>
  </si>
  <si>
    <t>Борщ с  капустой и картофелем и сметаной</t>
  </si>
  <si>
    <t>Пудинг из творога (запечённый) со сметаной</t>
  </si>
  <si>
    <t>Картофель отварной в молоке</t>
  </si>
  <si>
    <t xml:space="preserve">итого за 10 дней </t>
  </si>
  <si>
    <t>итого среднее за 1 день</t>
  </si>
  <si>
    <t xml:space="preserve">По СанПиН 2.3/2.4.3590-20 прил.№10 Завтрак 25%+ обед 35%=60% </t>
  </si>
  <si>
    <t>итого за 12 дней</t>
  </si>
  <si>
    <t>обед 35%                    800</t>
  </si>
  <si>
    <t>завтрак 25%     550</t>
  </si>
  <si>
    <t xml:space="preserve">Икра свекольная </t>
  </si>
  <si>
    <t xml:space="preserve">Печень запеченная </t>
  </si>
  <si>
    <t>Кисель из яблок свежих</t>
  </si>
  <si>
    <t>Неделя 2   День 12</t>
  </si>
  <si>
    <t xml:space="preserve">итого за 12 дней </t>
  </si>
  <si>
    <t>Птица отварная  с соусом томатным</t>
  </si>
  <si>
    <t>Птица отварная с соусом томатным</t>
  </si>
  <si>
    <t xml:space="preserve">Суп картофельный </t>
  </si>
  <si>
    <t>Суп картофельный</t>
  </si>
  <si>
    <t>Кисель из яблок густой</t>
  </si>
  <si>
    <t>Соус томатный</t>
  </si>
  <si>
    <t>Соус молочный с морковью</t>
  </si>
  <si>
    <t>%</t>
  </si>
  <si>
    <t>Соус  молочный с морковью</t>
  </si>
  <si>
    <t>Соус шоколадный</t>
  </si>
  <si>
    <t>Птица отварная с соусом молочным с морковью</t>
  </si>
  <si>
    <t>Булочка школьная</t>
  </si>
  <si>
    <t>дрожжи</t>
  </si>
  <si>
    <t>Птица отварная с молочным соусом и морковью</t>
  </si>
  <si>
    <t xml:space="preserve">Салат из моркови и яблок </t>
  </si>
  <si>
    <t>Рагу из овощей</t>
  </si>
  <si>
    <t>Молоко   с тубочкой</t>
  </si>
  <si>
    <t>Молоко   с трубочкой</t>
  </si>
  <si>
    <t>Молоко  с трубочкой</t>
  </si>
  <si>
    <t>Кисломолочный напиток( кефир)</t>
  </si>
  <si>
    <t>Кисломолочный напиток( йогурт)</t>
  </si>
  <si>
    <t>Кисломолочный напиток(ряженка)</t>
  </si>
  <si>
    <t>Кисломолочный напиток( иогурт)</t>
  </si>
  <si>
    <t>Кисломолочный напиток ( ряженка)</t>
  </si>
  <si>
    <t>Фрукты свежие ( яблоко)</t>
  </si>
  <si>
    <t>Суп  с бобовыми</t>
  </si>
  <si>
    <t>Суп с бобовыми</t>
  </si>
  <si>
    <t>Кисломолочный напиток(йогурт)</t>
  </si>
  <si>
    <t>Борщ с сметаной</t>
  </si>
  <si>
    <t>Кисломолочный напиток (ряженка)</t>
  </si>
  <si>
    <t>Суп   с бобовыми</t>
  </si>
  <si>
    <t>Кисломолочный напиток( ряженка)</t>
  </si>
  <si>
    <t>Борщ с  сметаной</t>
  </si>
  <si>
    <t>С</t>
  </si>
  <si>
    <t>А</t>
  </si>
  <si>
    <t>В1</t>
  </si>
  <si>
    <t>В2</t>
  </si>
  <si>
    <t>D</t>
  </si>
  <si>
    <t>кальций</t>
  </si>
  <si>
    <t>магний</t>
  </si>
  <si>
    <t>калий</t>
  </si>
  <si>
    <t>йод</t>
  </si>
  <si>
    <t>селен</t>
  </si>
  <si>
    <t>фтор</t>
  </si>
  <si>
    <t>витамины и минеральные вещества</t>
  </si>
  <si>
    <t>фосфор</t>
  </si>
  <si>
    <t>железо</t>
  </si>
  <si>
    <t>Кисломолочный напиток (кефир)</t>
  </si>
  <si>
    <t>Борщ с   сметаной</t>
  </si>
  <si>
    <t>Салат из моркови и яблок</t>
  </si>
  <si>
    <t xml:space="preserve"> </t>
  </si>
  <si>
    <t>Кисломолочный напиток(кефир)</t>
  </si>
  <si>
    <t>Суп молочный с крупой рисовой</t>
  </si>
  <si>
    <t>Суп молочный с рисовой крупой</t>
  </si>
  <si>
    <t>Ca (кальций)</t>
  </si>
  <si>
    <t>M g (магний)</t>
  </si>
  <si>
    <t>Fe (железо)</t>
  </si>
  <si>
    <t>C</t>
  </si>
  <si>
    <t>Суп с крупой  гречневой</t>
  </si>
  <si>
    <t>Суп с крупой   гречневой</t>
  </si>
  <si>
    <t>масло сливочное</t>
  </si>
  <si>
    <t>Сок натуральный с трубочкой(  апельсиновый)</t>
  </si>
  <si>
    <t>Сок натуральный (яблочный)</t>
  </si>
  <si>
    <t>Кондитерское изделие (печенье)</t>
  </si>
  <si>
    <t>Сок натуральный (апельсиновый)</t>
  </si>
  <si>
    <t>Кондитерское изделие ( вафли)</t>
  </si>
  <si>
    <t>Сок с трубочкой( апельсиновый)</t>
  </si>
  <si>
    <t xml:space="preserve">Молоко   с трубочкой </t>
  </si>
  <si>
    <t>Кондитерское изделие (вафли)</t>
  </si>
  <si>
    <t>Сок натуральный ( кизиловый)</t>
  </si>
  <si>
    <t>Сок натуральный (кизиловый)</t>
  </si>
  <si>
    <t>Сок с трубочкой (апельсиновый)</t>
  </si>
  <si>
    <t>Сок натуральный(кизиловый)</t>
  </si>
  <si>
    <t>Сок натуральный( яблочный)</t>
  </si>
  <si>
    <t>Кондитерское изделие  (печенье)</t>
  </si>
  <si>
    <t>Сок натуральный(яблочный)</t>
  </si>
  <si>
    <t>Макароны  отворные  с сыром</t>
  </si>
  <si>
    <t>сок натуральный  (яблочный)</t>
  </si>
  <si>
    <t>Макароны  запеченные с сыром</t>
  </si>
  <si>
    <t>Сок натуральный ( яблочный)</t>
  </si>
  <si>
    <t>Макароны  отворные с сыром</t>
  </si>
  <si>
    <t>Кондитерское изделие ( Вафли)</t>
  </si>
  <si>
    <t>Сок с трубочкой( яблочный)</t>
  </si>
  <si>
    <t>Сок с трубочкой(апельсиновый)</t>
  </si>
  <si>
    <t>Макароны отворные  с сыром</t>
  </si>
  <si>
    <t>Сок с трубочкой (яблочный)</t>
  </si>
  <si>
    <t>Суп с крупой пшеничной</t>
  </si>
  <si>
    <t>Макароны   с сыром</t>
  </si>
  <si>
    <t>Кондитерское изделие ( печенье)</t>
  </si>
  <si>
    <t>Фрукты свежие ( груша)</t>
  </si>
  <si>
    <t>Фрукты свежие (  груша)</t>
  </si>
  <si>
    <t>Фрукты свежие ( груша )</t>
  </si>
  <si>
    <t>Фрукты  свежие (  яблоко)</t>
  </si>
  <si>
    <t>Фрукты свежие (груша)</t>
  </si>
  <si>
    <t>Фрукты свежие (яблоко)</t>
  </si>
  <si>
    <t xml:space="preserve">Витамины и минеральные вещества   приготавливаемых блюд завтраков и обедов </t>
  </si>
  <si>
    <t xml:space="preserve">По СанПиН 2.3/2.4.3590-20 прил.№10 Завтрак 25% </t>
  </si>
  <si>
    <t>По СанПиН 2.3/2.4.3590-20 прил.№10 Завтрак 25%</t>
  </si>
  <si>
    <t>По СанПиН 2.3/2.4.3590-20 прил.№10 Завтрак обед 35%</t>
  </si>
  <si>
    <t>p</t>
  </si>
  <si>
    <t>По СанПиН 2.3/2.4.3590-20 прил.№10  обед 35%</t>
  </si>
  <si>
    <t xml:space="preserve"> Учащихся 5-11 классов учащихся в  II смену,  осенний период                                                                                     </t>
  </si>
  <si>
    <t xml:space="preserve"> Учащихся 1-4 классов учащихся в  I смену,  осенний период                                                                                  </t>
  </si>
  <si>
    <t xml:space="preserve">Учащихся 1-4 классов учащихся в  II смену,  осенний период </t>
  </si>
  <si>
    <t xml:space="preserve">      Учащихся 1-4 классов учащихся в  I и II смену,  осенний период                            </t>
  </si>
  <si>
    <t xml:space="preserve">Учащихся 5-11 классов учащихся в  I смену,  осенний период                                                                                </t>
  </si>
  <si>
    <t xml:space="preserve">Учащихся 5-11 классов учащихся в  I и II смену,  осенний период </t>
  </si>
  <si>
    <t xml:space="preserve">  Меню-раскладка в нетто     (завтраков обедов)  Учащихся 5-11 классов учащихся в  I и II смену,  осенний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</si>
  <si>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Меню приготавливаемых блюд завтраков Мостовский район</t>
  </si>
  <si>
    <t>Меню приготавливаемых блюд обедов Мостовский  район</t>
  </si>
  <si>
    <t>Меню приготавливаемых блюд завтраков  Мостовский район</t>
  </si>
  <si>
    <t>Меню приготавливаемых блюд  обедов Мостовский  район</t>
  </si>
  <si>
    <t xml:space="preserve">         Меню-раскладка в нетто    (завтраков обедов)                                                                                                                                                                                                                               Учащихся 1-4 классов учащихся в  I и II смену,  осенний период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</si>
</sst>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sz val="9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9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top" wrapText="1"/>
    </xf>
    <xf numFmtId="2" fontId="14" fillId="37" borderId="10" xfId="0" applyNumberFormat="1" applyFont="1" applyFill="1" applyBorder="1" applyAlignment="1">
      <alignment horizontal="center" vertical="center" textRotation="90" wrapText="1"/>
    </xf>
    <xf numFmtId="2" fontId="14" fillId="37" borderId="10" xfId="0" applyNumberFormat="1" applyFont="1" applyFill="1" applyBorder="1" applyAlignment="1">
      <alignment horizontal="center" vertical="center" textRotation="90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justify" vertical="center"/>
    </xf>
    <xf numFmtId="0" fontId="15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center"/>
    </xf>
    <xf numFmtId="192" fontId="15" fillId="34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192" fontId="14" fillId="0" borderId="10" xfId="0" applyNumberFormat="1" applyFont="1" applyBorder="1" applyAlignment="1">
      <alignment vertical="top" wrapText="1"/>
    </xf>
    <xf numFmtId="192" fontId="14" fillId="0" borderId="10" xfId="0" applyNumberFormat="1" applyFont="1" applyBorder="1" applyAlignment="1">
      <alignment horizontal="center" vertical="top" wrapText="1"/>
    </xf>
    <xf numFmtId="192" fontId="16" fillId="0" borderId="10" xfId="0" applyNumberFormat="1" applyFont="1" applyFill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192" fontId="15" fillId="34" borderId="10" xfId="0" applyNumberFormat="1" applyFont="1" applyFill="1" applyBorder="1" applyAlignment="1">
      <alignment horizontal="justify" vertical="center"/>
    </xf>
    <xf numFmtId="0" fontId="14" fillId="34" borderId="11" xfId="0" applyFont="1" applyFill="1" applyBorder="1" applyAlignment="1">
      <alignment horizontal="center" vertical="top" wrapText="1"/>
    </xf>
    <xf numFmtId="192" fontId="15" fillId="34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 wrapText="1"/>
    </xf>
    <xf numFmtId="0" fontId="15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15" fillId="34" borderId="11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top" wrapText="1"/>
    </xf>
    <xf numFmtId="192" fontId="16" fillId="34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5" fillId="34" borderId="10" xfId="0" applyFont="1" applyFill="1" applyBorder="1" applyAlignment="1">
      <alignment horizontal="right" vertical="center"/>
    </xf>
    <xf numFmtId="192" fontId="15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192" fontId="14" fillId="0" borderId="10" xfId="0" applyNumberFormat="1" applyFont="1" applyFill="1" applyBorder="1" applyAlignment="1">
      <alignment vertical="top" wrapText="1"/>
    </xf>
    <xf numFmtId="192" fontId="14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92" fontId="16" fillId="0" borderId="10" xfId="0" applyNumberFormat="1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 vertical="top" wrapText="1"/>
    </xf>
    <xf numFmtId="192" fontId="16" fillId="36" borderId="10" xfId="0" applyNumberFormat="1" applyFont="1" applyFill="1" applyBorder="1" applyAlignment="1">
      <alignment vertical="top" wrapText="1"/>
    </xf>
    <xf numFmtId="2" fontId="16" fillId="36" borderId="10" xfId="0" applyNumberFormat="1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36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192" fontId="54" fillId="0" borderId="10" xfId="0" applyNumberFormat="1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192" fontId="16" fillId="36" borderId="10" xfId="0" applyNumberFormat="1" applyFont="1" applyFill="1" applyBorder="1" applyAlignment="1">
      <alignment horizontal="center" vertical="top" wrapText="1"/>
    </xf>
    <xf numFmtId="192" fontId="54" fillId="36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2" fontId="54" fillId="36" borderId="10" xfId="0" applyNumberFormat="1" applyFont="1" applyFill="1" applyBorder="1" applyAlignment="1">
      <alignment horizontal="center" vertical="top" wrapText="1"/>
    </xf>
    <xf numFmtId="2" fontId="54" fillId="38" borderId="10" xfId="0" applyNumberFormat="1" applyFont="1" applyFill="1" applyBorder="1" applyAlignment="1">
      <alignment horizontal="center" vertical="top" wrapText="1"/>
    </xf>
    <xf numFmtId="192" fontId="54" fillId="38" borderId="10" xfId="0" applyNumberFormat="1" applyFont="1" applyFill="1" applyBorder="1" applyAlignment="1">
      <alignment horizontal="center" vertical="top" wrapText="1"/>
    </xf>
    <xf numFmtId="2" fontId="16" fillId="2" borderId="10" xfId="0" applyNumberFormat="1" applyFont="1" applyFill="1" applyBorder="1" applyAlignment="1">
      <alignment horizontal="center" vertical="top" wrapText="1"/>
    </xf>
    <xf numFmtId="2" fontId="16" fillId="2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92" fontId="17" fillId="36" borderId="10" xfId="0" applyNumberFormat="1" applyFont="1" applyFill="1" applyBorder="1" applyAlignment="1">
      <alignment/>
    </xf>
    <xf numFmtId="192" fontId="17" fillId="36" borderId="10" xfId="0" applyNumberFormat="1" applyFont="1" applyFill="1" applyBorder="1" applyAlignment="1">
      <alignment horizontal="center"/>
    </xf>
    <xf numFmtId="192" fontId="16" fillId="2" borderId="10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92" fontId="2" fillId="34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3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" fontId="1" fillId="0" borderId="1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justify" vertical="center" wrapText="1"/>
    </xf>
    <xf numFmtId="0" fontId="0" fillId="36" borderId="0" xfId="0" applyFill="1" applyAlignment="1">
      <alignment wrapText="1"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vertical="center" wrapText="1"/>
    </xf>
    <xf numFmtId="0" fontId="55" fillId="39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187" fontId="0" fillId="0" borderId="0" xfId="61" applyFont="1" applyBorder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00">
      <selection activeCell="Z6" sqref="Z6"/>
    </sheetView>
  </sheetViews>
  <sheetFormatPr defaultColWidth="9.140625" defaultRowHeight="12.75"/>
  <cols>
    <col min="1" max="1" width="12.28125" style="0" customWidth="1"/>
    <col min="2" max="2" width="21.421875" style="225" customWidth="1"/>
    <col min="3" max="3" width="8.7109375" style="0" customWidth="1"/>
    <col min="4" max="4" width="8.57421875" style="1" customWidth="1"/>
    <col min="5" max="5" width="9.28125" style="0" customWidth="1"/>
    <col min="6" max="6" width="7.57421875" style="0" customWidth="1"/>
    <col min="7" max="7" width="9.421875" style="0" customWidth="1"/>
    <col min="9" max="9" width="6.140625" style="184" hidden="1" customWidth="1"/>
    <col min="10" max="10" width="7.28125" style="184" hidden="1" customWidth="1"/>
    <col min="11" max="11" width="6.7109375" style="184" hidden="1" customWidth="1"/>
    <col min="12" max="12" width="6.28125" style="184" hidden="1" customWidth="1"/>
    <col min="13" max="13" width="6.00390625" style="184" hidden="1" customWidth="1"/>
    <col min="14" max="14" width="7.8515625" style="184" hidden="1" customWidth="1"/>
    <col min="15" max="15" width="7.28125" style="184" hidden="1" customWidth="1"/>
    <col min="16" max="17" width="7.00390625" style="184" hidden="1" customWidth="1"/>
    <col min="18" max="18" width="6.140625" style="184" hidden="1" customWidth="1"/>
    <col min="19" max="19" width="6.00390625" style="184" hidden="1" customWidth="1"/>
    <col min="20" max="20" width="6.140625" style="184" hidden="1" customWidth="1"/>
    <col min="21" max="21" width="6.00390625" style="184" hidden="1" customWidth="1"/>
    <col min="22" max="25" width="0" style="214" hidden="1" customWidth="1"/>
  </cols>
  <sheetData>
    <row r="1" spans="1:8" ht="66.75" customHeight="1">
      <c r="A1" s="257" t="s">
        <v>42</v>
      </c>
      <c r="B1" s="258"/>
      <c r="E1" s="257" t="s">
        <v>58</v>
      </c>
      <c r="F1" s="258"/>
      <c r="G1" s="258"/>
      <c r="H1" s="258"/>
    </row>
    <row r="2" spans="1:11" ht="24" customHeight="1">
      <c r="A2" s="263" t="s">
        <v>229</v>
      </c>
      <c r="B2" s="263"/>
      <c r="C2" s="263"/>
      <c r="D2" s="263"/>
      <c r="E2" s="263"/>
      <c r="F2" s="263"/>
      <c r="G2" s="263"/>
      <c r="H2" s="263"/>
      <c r="J2" s="179"/>
      <c r="K2" s="179"/>
    </row>
    <row r="3" spans="1:8" ht="36" customHeight="1">
      <c r="A3" s="264" t="s">
        <v>223</v>
      </c>
      <c r="B3" s="264"/>
      <c r="C3" s="264"/>
      <c r="D3" s="264"/>
      <c r="E3" s="264"/>
      <c r="F3" s="264"/>
      <c r="G3" s="264"/>
      <c r="H3" s="264"/>
    </row>
    <row r="4" spans="1:25" ht="16.5" customHeight="1">
      <c r="A4" s="262" t="s">
        <v>0</v>
      </c>
      <c r="B4" s="262" t="s">
        <v>2</v>
      </c>
      <c r="C4" s="262" t="s">
        <v>1</v>
      </c>
      <c r="D4" s="261" t="s">
        <v>13</v>
      </c>
      <c r="E4" s="261"/>
      <c r="F4" s="261"/>
      <c r="G4" s="262" t="s">
        <v>6</v>
      </c>
      <c r="H4" s="262" t="s">
        <v>7</v>
      </c>
      <c r="I4" s="265" t="s">
        <v>165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7"/>
      <c r="V4" s="243" t="s">
        <v>165</v>
      </c>
      <c r="W4" s="243"/>
      <c r="X4" s="243"/>
      <c r="Y4" s="243"/>
    </row>
    <row r="5" spans="1:25" ht="27" customHeight="1">
      <c r="A5" s="262"/>
      <c r="B5" s="262"/>
      <c r="C5" s="262"/>
      <c r="D5" s="5" t="s">
        <v>3</v>
      </c>
      <c r="E5" s="5" t="s">
        <v>4</v>
      </c>
      <c r="F5" s="5" t="s">
        <v>5</v>
      </c>
      <c r="G5" s="262"/>
      <c r="H5" s="262"/>
      <c r="I5" s="170" t="s">
        <v>154</v>
      </c>
      <c r="J5" s="170" t="s">
        <v>156</v>
      </c>
      <c r="K5" s="170" t="s">
        <v>157</v>
      </c>
      <c r="L5" s="170" t="s">
        <v>155</v>
      </c>
      <c r="M5" s="170" t="s">
        <v>158</v>
      </c>
      <c r="N5" s="170" t="s">
        <v>159</v>
      </c>
      <c r="O5" s="170" t="s">
        <v>166</v>
      </c>
      <c r="P5" s="170" t="s">
        <v>160</v>
      </c>
      <c r="Q5" s="170" t="s">
        <v>167</v>
      </c>
      <c r="R5" s="170" t="s">
        <v>161</v>
      </c>
      <c r="S5" s="170" t="s">
        <v>162</v>
      </c>
      <c r="T5" s="170" t="s">
        <v>163</v>
      </c>
      <c r="U5" s="170" t="s">
        <v>164</v>
      </c>
      <c r="V5" s="209" t="s">
        <v>175</v>
      </c>
      <c r="W5" s="209" t="s">
        <v>176</v>
      </c>
      <c r="X5" s="209" t="s">
        <v>177</v>
      </c>
      <c r="Y5" s="210" t="s">
        <v>178</v>
      </c>
    </row>
    <row r="6" spans="1:25" ht="27" customHeight="1">
      <c r="A6" s="5" t="s">
        <v>8</v>
      </c>
      <c r="B6" s="5"/>
      <c r="C6" s="5"/>
      <c r="D6" s="5"/>
      <c r="E6" s="5"/>
      <c r="F6" s="5"/>
      <c r="G6" s="5"/>
      <c r="H6" s="5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210"/>
      <c r="W6" s="210"/>
      <c r="X6" s="210"/>
      <c r="Y6" s="210"/>
    </row>
    <row r="7" spans="1:25" ht="18" customHeight="1">
      <c r="A7" s="252" t="s">
        <v>35</v>
      </c>
      <c r="B7" s="223" t="s">
        <v>36</v>
      </c>
      <c r="C7" s="40">
        <v>160</v>
      </c>
      <c r="D7" s="29">
        <v>13.67</v>
      </c>
      <c r="E7" s="29">
        <v>21.41</v>
      </c>
      <c r="F7" s="29">
        <v>3.69</v>
      </c>
      <c r="G7" s="30">
        <v>160.92</v>
      </c>
      <c r="H7" s="29">
        <v>307</v>
      </c>
      <c r="I7" s="180">
        <v>0</v>
      </c>
      <c r="J7" s="180">
        <v>0.058</v>
      </c>
      <c r="K7" s="180">
        <v>0.045</v>
      </c>
      <c r="L7" s="180">
        <v>4.96</v>
      </c>
      <c r="M7" s="180">
        <v>4.6</v>
      </c>
      <c r="N7" s="180">
        <v>81</v>
      </c>
      <c r="O7" s="180">
        <v>308</v>
      </c>
      <c r="P7" s="180">
        <v>17.6</v>
      </c>
      <c r="Q7" s="180">
        <v>0.9</v>
      </c>
      <c r="R7" s="167">
        <v>289.1</v>
      </c>
      <c r="S7" s="167"/>
      <c r="T7" s="167"/>
      <c r="U7" s="167"/>
      <c r="V7" s="212">
        <v>175.93</v>
      </c>
      <c r="W7" s="212">
        <v>18.13</v>
      </c>
      <c r="X7" s="212">
        <v>0.34</v>
      </c>
      <c r="Y7" s="212">
        <v>0</v>
      </c>
    </row>
    <row r="8" spans="1:25" ht="24">
      <c r="A8" s="252"/>
      <c r="B8" s="42" t="s">
        <v>50</v>
      </c>
      <c r="C8" s="40">
        <v>200</v>
      </c>
      <c r="D8" s="30">
        <v>3.2</v>
      </c>
      <c r="E8" s="30">
        <v>2.7</v>
      </c>
      <c r="F8" s="30">
        <v>15.9</v>
      </c>
      <c r="G8" s="30">
        <v>79</v>
      </c>
      <c r="H8" s="30">
        <v>961</v>
      </c>
      <c r="I8" s="169">
        <v>1.3</v>
      </c>
      <c r="J8" s="169">
        <v>0.04</v>
      </c>
      <c r="K8" s="169">
        <v>0.16</v>
      </c>
      <c r="L8" s="169">
        <v>0</v>
      </c>
      <c r="M8" s="169"/>
      <c r="N8" s="169">
        <v>126</v>
      </c>
      <c r="O8" s="169">
        <v>50</v>
      </c>
      <c r="P8" s="169">
        <v>0</v>
      </c>
      <c r="Q8" s="169">
        <v>0.1</v>
      </c>
      <c r="R8" s="168">
        <v>102</v>
      </c>
      <c r="S8" s="167"/>
      <c r="T8" s="167"/>
      <c r="U8" s="167"/>
      <c r="V8" s="212">
        <v>34</v>
      </c>
      <c r="W8" s="212">
        <v>0</v>
      </c>
      <c r="X8" s="212">
        <v>0</v>
      </c>
      <c r="Y8" s="212">
        <v>0</v>
      </c>
    </row>
    <row r="9" spans="1:25" ht="12.75">
      <c r="A9" s="252"/>
      <c r="B9" s="223" t="s">
        <v>39</v>
      </c>
      <c r="C9" s="40">
        <v>40</v>
      </c>
      <c r="D9" s="29">
        <v>3.04</v>
      </c>
      <c r="E9" s="29">
        <v>0.32</v>
      </c>
      <c r="F9" s="29">
        <v>19.68</v>
      </c>
      <c r="G9" s="30">
        <v>94</v>
      </c>
      <c r="H9" s="29">
        <v>114</v>
      </c>
      <c r="I9" s="181">
        <v>0</v>
      </c>
      <c r="J9" s="181">
        <v>0.044</v>
      </c>
      <c r="K9" s="181">
        <v>0.012</v>
      </c>
      <c r="L9" s="181">
        <v>0</v>
      </c>
      <c r="M9" s="181"/>
      <c r="N9" s="181">
        <v>8</v>
      </c>
      <c r="O9" s="181">
        <v>25.6</v>
      </c>
      <c r="P9" s="181">
        <v>5.6</v>
      </c>
      <c r="Q9" s="181">
        <v>0.44</v>
      </c>
      <c r="R9" s="167">
        <v>36.8</v>
      </c>
      <c r="S9" s="167"/>
      <c r="T9" s="167"/>
      <c r="U9" s="167"/>
      <c r="V9" s="212">
        <v>11</v>
      </c>
      <c r="W9" s="212">
        <v>15</v>
      </c>
      <c r="X9" s="212">
        <v>0.9</v>
      </c>
      <c r="Y9" s="212">
        <v>0</v>
      </c>
    </row>
    <row r="10" spans="1:25" ht="12.75">
      <c r="A10" s="252"/>
      <c r="B10" s="44" t="s">
        <v>9</v>
      </c>
      <c r="C10" s="43">
        <v>20</v>
      </c>
      <c r="D10" s="16">
        <v>1.3</v>
      </c>
      <c r="E10" s="16">
        <v>0.3</v>
      </c>
      <c r="F10" s="16">
        <v>6.7</v>
      </c>
      <c r="G10" s="16">
        <v>34.8</v>
      </c>
      <c r="H10" s="18">
        <v>115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67"/>
      <c r="S10" s="167"/>
      <c r="T10" s="167"/>
      <c r="U10" s="167"/>
      <c r="V10" s="212"/>
      <c r="W10" s="212"/>
      <c r="X10" s="212"/>
      <c r="Y10" s="212"/>
    </row>
    <row r="11" spans="1:25" ht="18" customHeight="1">
      <c r="A11" s="252"/>
      <c r="B11" s="42" t="s">
        <v>210</v>
      </c>
      <c r="C11" s="40">
        <v>180</v>
      </c>
      <c r="D11" s="30">
        <v>2.7</v>
      </c>
      <c r="E11" s="30">
        <v>0.9</v>
      </c>
      <c r="F11" s="30">
        <v>37.8</v>
      </c>
      <c r="G11" s="30">
        <v>172.8</v>
      </c>
      <c r="H11" s="6">
        <v>118</v>
      </c>
      <c r="I11" s="181">
        <v>18</v>
      </c>
      <c r="J11" s="181">
        <v>0.072</v>
      </c>
      <c r="K11" s="181">
        <v>0.09</v>
      </c>
      <c r="L11" s="181">
        <v>0</v>
      </c>
      <c r="M11" s="181"/>
      <c r="N11" s="181">
        <v>14.4</v>
      </c>
      <c r="O11" s="181">
        <v>50.4</v>
      </c>
      <c r="P11" s="181">
        <v>75.6</v>
      </c>
      <c r="Q11" s="181">
        <v>1.08</v>
      </c>
      <c r="R11" s="167">
        <v>626</v>
      </c>
      <c r="S11" s="167"/>
      <c r="T11" s="167"/>
      <c r="U11" s="167"/>
      <c r="V11" s="212">
        <v>14.4</v>
      </c>
      <c r="W11" s="212">
        <v>20.6</v>
      </c>
      <c r="X11" s="212">
        <v>1.08</v>
      </c>
      <c r="Y11" s="212">
        <v>18</v>
      </c>
    </row>
    <row r="12" spans="1:25" s="11" customFormat="1" ht="18" customHeight="1">
      <c r="A12" s="27" t="s">
        <v>34</v>
      </c>
      <c r="B12" s="27"/>
      <c r="C12" s="166">
        <f>SUM(C7:C11)</f>
        <v>600</v>
      </c>
      <c r="D12" s="166">
        <f>SUM(D7:D11)</f>
        <v>23.91</v>
      </c>
      <c r="E12" s="166">
        <f>SUM(E7:E11)</f>
        <v>25.63</v>
      </c>
      <c r="F12" s="166">
        <f>SUM(F7:F11)</f>
        <v>83.77</v>
      </c>
      <c r="G12" s="166">
        <f>SUM(G7:G11)</f>
        <v>541.52</v>
      </c>
      <c r="H12" s="166"/>
      <c r="I12" s="187">
        <f aca="true" t="shared" si="0" ref="I12:R12">SUM(I7:I11)</f>
        <v>19.3</v>
      </c>
      <c r="J12" s="187">
        <f t="shared" si="0"/>
        <v>0.21400000000000002</v>
      </c>
      <c r="K12" s="187">
        <f t="shared" si="0"/>
        <v>0.30700000000000005</v>
      </c>
      <c r="L12" s="187">
        <f t="shared" si="0"/>
        <v>4.96</v>
      </c>
      <c r="M12" s="187">
        <f t="shared" si="0"/>
        <v>4.6</v>
      </c>
      <c r="N12" s="187">
        <f t="shared" si="0"/>
        <v>229.4</v>
      </c>
      <c r="O12" s="187">
        <f t="shared" si="0"/>
        <v>434</v>
      </c>
      <c r="P12" s="187">
        <f t="shared" si="0"/>
        <v>98.8</v>
      </c>
      <c r="Q12" s="187">
        <f t="shared" si="0"/>
        <v>2.52</v>
      </c>
      <c r="R12" s="188">
        <f t="shared" si="0"/>
        <v>1053.9</v>
      </c>
      <c r="S12" s="188"/>
      <c r="T12" s="188"/>
      <c r="U12" s="188"/>
      <c r="V12" s="166">
        <f>SUM(V7:V11)</f>
        <v>235.33</v>
      </c>
      <c r="W12" s="166">
        <f>SUM(W7:W11)</f>
        <v>53.73</v>
      </c>
      <c r="X12" s="166">
        <f>SUM(X7:X11)</f>
        <v>2.3200000000000003</v>
      </c>
      <c r="Y12" s="166">
        <f>SUM(Y7:Y11)</f>
        <v>18</v>
      </c>
    </row>
    <row r="13" spans="1:25" ht="16.5" customHeight="1">
      <c r="A13" s="253" t="s">
        <v>0</v>
      </c>
      <c r="B13" s="253" t="s">
        <v>2</v>
      </c>
      <c r="C13" s="253" t="s">
        <v>1</v>
      </c>
      <c r="D13" s="261" t="s">
        <v>13</v>
      </c>
      <c r="E13" s="261"/>
      <c r="F13" s="261"/>
      <c r="G13" s="253" t="s">
        <v>6</v>
      </c>
      <c r="H13" s="253" t="s">
        <v>7</v>
      </c>
      <c r="I13" s="265" t="s">
        <v>165</v>
      </c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7"/>
      <c r="V13" s="243" t="s">
        <v>165</v>
      </c>
      <c r="W13" s="243"/>
      <c r="X13" s="243"/>
      <c r="Y13" s="243"/>
    </row>
    <row r="14" spans="1:25" ht="28.5" customHeight="1">
      <c r="A14" s="251"/>
      <c r="B14" s="251"/>
      <c r="C14" s="251"/>
      <c r="D14" s="5" t="s">
        <v>3</v>
      </c>
      <c r="E14" s="5" t="s">
        <v>4</v>
      </c>
      <c r="F14" s="5" t="s">
        <v>5</v>
      </c>
      <c r="G14" s="251"/>
      <c r="H14" s="251"/>
      <c r="I14" s="170" t="s">
        <v>154</v>
      </c>
      <c r="J14" s="170" t="s">
        <v>156</v>
      </c>
      <c r="K14" s="170" t="s">
        <v>157</v>
      </c>
      <c r="L14" s="170" t="s">
        <v>155</v>
      </c>
      <c r="M14" s="170" t="s">
        <v>158</v>
      </c>
      <c r="N14" s="170" t="s">
        <v>159</v>
      </c>
      <c r="O14" s="170" t="s">
        <v>166</v>
      </c>
      <c r="P14" s="170" t="s">
        <v>160</v>
      </c>
      <c r="Q14" s="170" t="s">
        <v>167</v>
      </c>
      <c r="R14" s="170" t="s">
        <v>161</v>
      </c>
      <c r="S14" s="170" t="s">
        <v>162</v>
      </c>
      <c r="T14" s="170" t="s">
        <v>163</v>
      </c>
      <c r="U14" s="170" t="s">
        <v>164</v>
      </c>
      <c r="V14" s="209" t="s">
        <v>175</v>
      </c>
      <c r="W14" s="209" t="s">
        <v>176</v>
      </c>
      <c r="X14" s="209" t="s">
        <v>177</v>
      </c>
      <c r="Y14" s="210" t="s">
        <v>178</v>
      </c>
    </row>
    <row r="15" spans="1:25" ht="24.75" customHeight="1">
      <c r="A15" s="4" t="s">
        <v>12</v>
      </c>
      <c r="B15" s="4"/>
      <c r="C15" s="4"/>
      <c r="D15" s="5"/>
      <c r="E15" s="5"/>
      <c r="F15" s="5"/>
      <c r="G15" s="4"/>
      <c r="H15" s="4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10"/>
      <c r="W15" s="210"/>
      <c r="X15" s="210"/>
      <c r="Y15" s="210"/>
    </row>
    <row r="16" spans="1:25" ht="12.75" customHeight="1">
      <c r="A16" s="252" t="s">
        <v>35</v>
      </c>
      <c r="B16" s="42" t="s">
        <v>38</v>
      </c>
      <c r="C16" s="40">
        <v>230</v>
      </c>
      <c r="D16" s="30">
        <v>5.33</v>
      </c>
      <c r="E16" s="30">
        <v>15.23</v>
      </c>
      <c r="F16" s="30">
        <v>36.32</v>
      </c>
      <c r="G16" s="30">
        <v>344</v>
      </c>
      <c r="H16" s="30">
        <v>645</v>
      </c>
      <c r="I16" s="180">
        <v>0.3</v>
      </c>
      <c r="J16" s="180">
        <v>0.03</v>
      </c>
      <c r="K16" s="180">
        <v>0.1</v>
      </c>
      <c r="L16" s="180"/>
      <c r="M16" s="180"/>
      <c r="N16" s="180">
        <v>22.1</v>
      </c>
      <c r="O16" s="180"/>
      <c r="P16" s="180"/>
      <c r="Q16" s="180">
        <v>2.1</v>
      </c>
      <c r="R16" s="167"/>
      <c r="S16" s="167"/>
      <c r="T16" s="167"/>
      <c r="U16" s="167"/>
      <c r="V16" s="212">
        <v>25.87</v>
      </c>
      <c r="W16" s="212">
        <v>19.42</v>
      </c>
      <c r="X16" s="212">
        <v>1.43</v>
      </c>
      <c r="Y16" s="212">
        <v>0</v>
      </c>
    </row>
    <row r="17" spans="1:25" ht="12.75" customHeight="1">
      <c r="A17" s="252"/>
      <c r="B17" s="44" t="s">
        <v>19</v>
      </c>
      <c r="C17" s="43">
        <v>200</v>
      </c>
      <c r="D17" s="13">
        <v>0.1</v>
      </c>
      <c r="E17" s="13">
        <v>0.1</v>
      </c>
      <c r="F17" s="13">
        <v>15</v>
      </c>
      <c r="G17" s="13">
        <v>60</v>
      </c>
      <c r="H17" s="6">
        <v>943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5</v>
      </c>
      <c r="O17" s="181">
        <v>8</v>
      </c>
      <c r="P17" s="181">
        <v>6</v>
      </c>
      <c r="Q17" s="181">
        <v>0.8</v>
      </c>
      <c r="R17" s="167">
        <v>24</v>
      </c>
      <c r="S17" s="167"/>
      <c r="T17" s="167"/>
      <c r="U17" s="167"/>
      <c r="V17" s="212">
        <v>13.3</v>
      </c>
      <c r="W17" s="212">
        <v>6.6</v>
      </c>
      <c r="X17" s="212">
        <v>0.88</v>
      </c>
      <c r="Y17" s="212">
        <v>0</v>
      </c>
    </row>
    <row r="18" spans="1:25" ht="12.75" customHeight="1">
      <c r="A18" s="252"/>
      <c r="B18" s="223" t="s">
        <v>39</v>
      </c>
      <c r="C18" s="40">
        <v>40</v>
      </c>
      <c r="D18" s="29">
        <v>3.04</v>
      </c>
      <c r="E18" s="29">
        <v>0.32</v>
      </c>
      <c r="F18" s="29">
        <v>19.68</v>
      </c>
      <c r="G18" s="30">
        <v>94</v>
      </c>
      <c r="H18" s="29">
        <v>114</v>
      </c>
      <c r="I18" s="181">
        <v>0</v>
      </c>
      <c r="J18" s="181">
        <v>0.044</v>
      </c>
      <c r="K18" s="181">
        <v>0.012</v>
      </c>
      <c r="L18" s="181">
        <v>0</v>
      </c>
      <c r="M18" s="181"/>
      <c r="N18" s="181">
        <v>8</v>
      </c>
      <c r="O18" s="181">
        <v>25.6</v>
      </c>
      <c r="P18" s="181">
        <v>5.6</v>
      </c>
      <c r="Q18" s="181">
        <v>0.44</v>
      </c>
      <c r="R18" s="167">
        <v>36.8</v>
      </c>
      <c r="S18" s="167"/>
      <c r="T18" s="167"/>
      <c r="U18" s="167"/>
      <c r="V18" s="212">
        <v>11</v>
      </c>
      <c r="W18" s="212">
        <v>15</v>
      </c>
      <c r="X18" s="212">
        <v>0.9</v>
      </c>
      <c r="Y18" s="212">
        <v>0</v>
      </c>
    </row>
    <row r="19" spans="1:25" ht="12.75" customHeight="1">
      <c r="A19" s="252"/>
      <c r="B19" s="44" t="s">
        <v>9</v>
      </c>
      <c r="C19" s="43">
        <v>20</v>
      </c>
      <c r="D19" s="16">
        <v>1.3</v>
      </c>
      <c r="E19" s="16">
        <v>0.3</v>
      </c>
      <c r="F19" s="16">
        <v>6.7</v>
      </c>
      <c r="G19" s="16">
        <v>34.8</v>
      </c>
      <c r="H19" s="18">
        <v>115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67"/>
      <c r="S19" s="167"/>
      <c r="T19" s="167"/>
      <c r="U19" s="167"/>
      <c r="V19" s="212"/>
      <c r="W19" s="212"/>
      <c r="X19" s="212"/>
      <c r="Y19" s="212"/>
    </row>
    <row r="20" spans="1:25" ht="12.75" customHeight="1">
      <c r="A20" s="252"/>
      <c r="B20" s="42" t="s">
        <v>96</v>
      </c>
      <c r="C20" s="40">
        <v>180</v>
      </c>
      <c r="D20" s="30">
        <v>0.72</v>
      </c>
      <c r="E20" s="30">
        <v>0.72</v>
      </c>
      <c r="F20" s="30">
        <v>17.64</v>
      </c>
      <c r="G20" s="30">
        <v>84.6</v>
      </c>
      <c r="H20" s="30">
        <v>118</v>
      </c>
      <c r="I20" s="181">
        <v>10</v>
      </c>
      <c r="J20" s="181">
        <v>0.03</v>
      </c>
      <c r="K20" s="181">
        <v>0.02</v>
      </c>
      <c r="L20" s="181">
        <v>0</v>
      </c>
      <c r="M20" s="181"/>
      <c r="N20" s="181">
        <v>16</v>
      </c>
      <c r="O20" s="181">
        <v>11</v>
      </c>
      <c r="P20" s="181">
        <v>9</v>
      </c>
      <c r="Q20" s="181">
        <v>2.2</v>
      </c>
      <c r="R20" s="167">
        <v>278</v>
      </c>
      <c r="S20" s="167"/>
      <c r="T20" s="167"/>
      <c r="U20" s="167"/>
      <c r="V20" s="212">
        <v>16</v>
      </c>
      <c r="W20" s="212">
        <v>9</v>
      </c>
      <c r="X20" s="212">
        <v>2.2</v>
      </c>
      <c r="Y20" s="212">
        <v>10</v>
      </c>
    </row>
    <row r="21" spans="1:25" s="194" customFormat="1" ht="15" customHeight="1">
      <c r="A21" s="166" t="s">
        <v>34</v>
      </c>
      <c r="B21" s="226"/>
      <c r="C21" s="193">
        <f>SUM(C16:C20)</f>
        <v>670</v>
      </c>
      <c r="D21" s="166">
        <f>SUM(D16:D20)</f>
        <v>10.49</v>
      </c>
      <c r="E21" s="166">
        <f>SUM(E16:E20)</f>
        <v>16.67</v>
      </c>
      <c r="F21" s="166">
        <f>SUM(F16:F20)</f>
        <v>95.34</v>
      </c>
      <c r="G21" s="193">
        <f>SUM(G16:G20)</f>
        <v>617.4</v>
      </c>
      <c r="H21" s="193"/>
      <c r="I21" s="187">
        <f aca="true" t="shared" si="1" ref="I21:N21">SUM(I16:I20)</f>
        <v>10.3</v>
      </c>
      <c r="J21" s="187">
        <f t="shared" si="1"/>
        <v>0.104</v>
      </c>
      <c r="K21" s="187">
        <f t="shared" si="1"/>
        <v>0.132</v>
      </c>
      <c r="L21" s="187">
        <f t="shared" si="1"/>
        <v>0</v>
      </c>
      <c r="M21" s="187">
        <f t="shared" si="1"/>
        <v>0</v>
      </c>
      <c r="N21" s="187">
        <f t="shared" si="1"/>
        <v>51.1</v>
      </c>
      <c r="O21" s="187"/>
      <c r="P21" s="187"/>
      <c r="Q21" s="187">
        <f>SUM(Q16:Q20)</f>
        <v>5.540000000000001</v>
      </c>
      <c r="R21" s="188">
        <f>SUM(R16:R20)</f>
        <v>338.8</v>
      </c>
      <c r="S21" s="188"/>
      <c r="T21" s="188"/>
      <c r="U21" s="188"/>
      <c r="V21" s="166">
        <f>SUM(V16:V20)</f>
        <v>66.17</v>
      </c>
      <c r="W21" s="166">
        <f>SUM(W16:W20)</f>
        <v>50.02</v>
      </c>
      <c r="X21" s="166">
        <f>SUM(X16:X20)</f>
        <v>5.41</v>
      </c>
      <c r="Y21" s="207">
        <f>SUM(Y16:Y20)</f>
        <v>10</v>
      </c>
    </row>
    <row r="22" spans="1:25" ht="12.75" customHeight="1">
      <c r="A22" s="250" t="s">
        <v>0</v>
      </c>
      <c r="B22" s="250" t="s">
        <v>2</v>
      </c>
      <c r="C22" s="250" t="s">
        <v>1</v>
      </c>
      <c r="D22" s="261" t="s">
        <v>13</v>
      </c>
      <c r="E22" s="261"/>
      <c r="F22" s="261"/>
      <c r="G22" s="250" t="s">
        <v>6</v>
      </c>
      <c r="H22" s="250" t="s">
        <v>7</v>
      </c>
      <c r="I22" s="265" t="s">
        <v>165</v>
      </c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243" t="s">
        <v>165</v>
      </c>
      <c r="W22" s="243"/>
      <c r="X22" s="243"/>
      <c r="Y22" s="243"/>
    </row>
    <row r="23" spans="1:25" ht="25.5">
      <c r="A23" s="251"/>
      <c r="B23" s="251"/>
      <c r="C23" s="251"/>
      <c r="D23" s="5" t="s">
        <v>3</v>
      </c>
      <c r="E23" s="5" t="s">
        <v>4</v>
      </c>
      <c r="F23" s="5" t="s">
        <v>5</v>
      </c>
      <c r="G23" s="251"/>
      <c r="H23" s="251"/>
      <c r="I23" s="170" t="s">
        <v>154</v>
      </c>
      <c r="J23" s="170" t="s">
        <v>156</v>
      </c>
      <c r="K23" s="170" t="s">
        <v>157</v>
      </c>
      <c r="L23" s="170" t="s">
        <v>155</v>
      </c>
      <c r="M23" s="170" t="s">
        <v>158</v>
      </c>
      <c r="N23" s="170" t="s">
        <v>159</v>
      </c>
      <c r="O23" s="170" t="s">
        <v>166</v>
      </c>
      <c r="P23" s="170" t="s">
        <v>160</v>
      </c>
      <c r="Q23" s="170" t="s">
        <v>167</v>
      </c>
      <c r="R23" s="170" t="s">
        <v>161</v>
      </c>
      <c r="S23" s="170" t="s">
        <v>162</v>
      </c>
      <c r="T23" s="170" t="s">
        <v>163</v>
      </c>
      <c r="U23" s="170" t="s">
        <v>164</v>
      </c>
      <c r="V23" s="209" t="s">
        <v>175</v>
      </c>
      <c r="W23" s="209" t="s">
        <v>176</v>
      </c>
      <c r="X23" s="209" t="s">
        <v>177</v>
      </c>
      <c r="Y23" s="210" t="s">
        <v>178</v>
      </c>
    </row>
    <row r="24" spans="1:25" ht="25.5" customHeight="1">
      <c r="A24" s="4" t="s">
        <v>15</v>
      </c>
      <c r="B24" s="4"/>
      <c r="C24" s="4"/>
      <c r="D24" s="5"/>
      <c r="E24" s="5"/>
      <c r="F24" s="5"/>
      <c r="G24" s="4"/>
      <c r="H24" s="4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210"/>
      <c r="W24" s="210"/>
      <c r="X24" s="210"/>
      <c r="Y24" s="210"/>
    </row>
    <row r="25" spans="1:25" ht="27" customHeight="1">
      <c r="A25" s="252" t="s">
        <v>35</v>
      </c>
      <c r="B25" s="54" t="s">
        <v>40</v>
      </c>
      <c r="C25" s="61">
        <v>90</v>
      </c>
      <c r="D25" s="63">
        <v>11.6</v>
      </c>
      <c r="E25" s="63">
        <v>22.23</v>
      </c>
      <c r="F25" s="63">
        <v>13.77</v>
      </c>
      <c r="G25" s="63">
        <v>214.1</v>
      </c>
      <c r="H25" s="63">
        <v>368</v>
      </c>
      <c r="I25" s="167">
        <v>1.7</v>
      </c>
      <c r="J25" s="167">
        <v>0.07</v>
      </c>
      <c r="K25" s="167">
        <v>0.17</v>
      </c>
      <c r="L25" s="167"/>
      <c r="M25" s="167"/>
      <c r="N25" s="167">
        <v>22.3</v>
      </c>
      <c r="O25" s="167"/>
      <c r="P25" s="167"/>
      <c r="Q25" s="167">
        <v>3.5</v>
      </c>
      <c r="R25" s="167"/>
      <c r="S25" s="167"/>
      <c r="T25" s="167"/>
      <c r="U25" s="167"/>
      <c r="V25" s="212">
        <v>42.3</v>
      </c>
      <c r="W25" s="212">
        <v>8.1</v>
      </c>
      <c r="X25" s="212">
        <v>0.3</v>
      </c>
      <c r="Y25" s="212">
        <v>0</v>
      </c>
    </row>
    <row r="26" spans="1:25" ht="16.5" customHeight="1">
      <c r="A26" s="252"/>
      <c r="B26" s="42" t="s">
        <v>41</v>
      </c>
      <c r="C26" s="40">
        <v>150</v>
      </c>
      <c r="D26" s="32">
        <v>4.58</v>
      </c>
      <c r="E26" s="32">
        <v>5.01</v>
      </c>
      <c r="F26" s="32">
        <v>20.52</v>
      </c>
      <c r="G26" s="33">
        <v>145.5</v>
      </c>
      <c r="H26" s="32">
        <v>314</v>
      </c>
      <c r="I26" s="180">
        <v>1.02</v>
      </c>
      <c r="J26" s="180">
        <v>0.14</v>
      </c>
      <c r="K26" s="180">
        <v>0.16</v>
      </c>
      <c r="L26" s="180"/>
      <c r="M26" s="180"/>
      <c r="N26" s="180">
        <v>101.8</v>
      </c>
      <c r="O26" s="180"/>
      <c r="P26" s="180"/>
      <c r="Q26" s="180">
        <v>2.5</v>
      </c>
      <c r="R26" s="167"/>
      <c r="S26" s="167"/>
      <c r="T26" s="167"/>
      <c r="U26" s="167"/>
      <c r="V26" s="212">
        <v>18</v>
      </c>
      <c r="W26" s="212">
        <v>13.7</v>
      </c>
      <c r="X26" s="212">
        <v>2.4</v>
      </c>
      <c r="Y26" s="212">
        <v>0</v>
      </c>
    </row>
    <row r="27" spans="1:25" ht="22.5" customHeight="1">
      <c r="A27" s="252"/>
      <c r="B27" s="42" t="s">
        <v>183</v>
      </c>
      <c r="C27" s="40">
        <v>180</v>
      </c>
      <c r="D27" s="32">
        <v>0.9</v>
      </c>
      <c r="E27" s="32">
        <v>0.18</v>
      </c>
      <c r="F27" s="32">
        <v>18.18</v>
      </c>
      <c r="G27" s="33">
        <v>82.8</v>
      </c>
      <c r="H27" s="32">
        <v>537</v>
      </c>
      <c r="I27" s="181">
        <v>3.6</v>
      </c>
      <c r="J27" s="182">
        <v>0.018</v>
      </c>
      <c r="K27" s="182">
        <v>0.018</v>
      </c>
      <c r="L27" s="181"/>
      <c r="M27" s="181"/>
      <c r="N27" s="181">
        <v>12.6</v>
      </c>
      <c r="O27" s="181"/>
      <c r="P27" s="181"/>
      <c r="Q27" s="181">
        <v>2.52</v>
      </c>
      <c r="R27" s="167"/>
      <c r="S27" s="167"/>
      <c r="T27" s="167"/>
      <c r="U27" s="167"/>
      <c r="V27" s="211">
        <v>12.6</v>
      </c>
      <c r="W27" s="211">
        <v>7.2</v>
      </c>
      <c r="X27" s="211">
        <v>2.5</v>
      </c>
      <c r="Y27" s="211">
        <v>3.6</v>
      </c>
    </row>
    <row r="28" spans="1:25" ht="14.25" customHeight="1">
      <c r="A28" s="252"/>
      <c r="B28" s="44" t="s">
        <v>9</v>
      </c>
      <c r="C28" s="43">
        <v>20</v>
      </c>
      <c r="D28" s="16">
        <v>1.3</v>
      </c>
      <c r="E28" s="16">
        <v>0.3</v>
      </c>
      <c r="F28" s="16">
        <v>6.7</v>
      </c>
      <c r="G28" s="16">
        <v>34.8</v>
      </c>
      <c r="H28" s="18">
        <v>115</v>
      </c>
      <c r="I28" s="181"/>
      <c r="J28" s="182"/>
      <c r="K28" s="182"/>
      <c r="L28" s="181"/>
      <c r="M28" s="181"/>
      <c r="N28" s="181"/>
      <c r="O28" s="181"/>
      <c r="P28" s="181"/>
      <c r="Q28" s="181"/>
      <c r="R28" s="167"/>
      <c r="S28" s="167"/>
      <c r="T28" s="167"/>
      <c r="U28" s="167"/>
      <c r="V28" s="211"/>
      <c r="W28" s="211"/>
      <c r="X28" s="211"/>
      <c r="Y28" s="211"/>
    </row>
    <row r="29" spans="1:25" ht="12.75">
      <c r="A29" s="252"/>
      <c r="B29" s="223" t="s">
        <v>39</v>
      </c>
      <c r="C29" s="40">
        <v>40</v>
      </c>
      <c r="D29" s="29">
        <v>3.04</v>
      </c>
      <c r="E29" s="29">
        <v>0.32</v>
      </c>
      <c r="F29" s="29">
        <v>19.68</v>
      </c>
      <c r="G29" s="30">
        <v>94</v>
      </c>
      <c r="H29" s="29">
        <v>114</v>
      </c>
      <c r="I29" s="181">
        <v>0</v>
      </c>
      <c r="J29" s="181">
        <v>0.044</v>
      </c>
      <c r="K29" s="181">
        <v>0.012</v>
      </c>
      <c r="L29" s="181">
        <v>0</v>
      </c>
      <c r="M29" s="181"/>
      <c r="N29" s="181">
        <v>8</v>
      </c>
      <c r="O29" s="181">
        <v>25.6</v>
      </c>
      <c r="P29" s="181">
        <v>5.6</v>
      </c>
      <c r="Q29" s="181">
        <v>0.44</v>
      </c>
      <c r="R29" s="167">
        <v>36.8</v>
      </c>
      <c r="S29" s="167"/>
      <c r="T29" s="167"/>
      <c r="U29" s="167"/>
      <c r="V29" s="212">
        <v>11</v>
      </c>
      <c r="W29" s="212">
        <v>15</v>
      </c>
      <c r="X29" s="212">
        <v>0.9</v>
      </c>
      <c r="Y29" s="212">
        <v>0</v>
      </c>
    </row>
    <row r="30" spans="1:25" ht="14.25" customHeight="1">
      <c r="A30" s="252"/>
      <c r="B30" s="42" t="s">
        <v>210</v>
      </c>
      <c r="C30" s="40">
        <v>180</v>
      </c>
      <c r="D30" s="30">
        <v>1.62</v>
      </c>
      <c r="E30" s="30">
        <v>0.36</v>
      </c>
      <c r="F30" s="30">
        <v>14.58</v>
      </c>
      <c r="G30" s="30">
        <v>74.7</v>
      </c>
      <c r="H30" s="6">
        <v>118</v>
      </c>
      <c r="I30" s="181">
        <v>120</v>
      </c>
      <c r="J30" s="182">
        <v>0.08</v>
      </c>
      <c r="K30" s="182">
        <v>0.06</v>
      </c>
      <c r="L30" s="181">
        <v>0</v>
      </c>
      <c r="M30" s="181"/>
      <c r="N30" s="181">
        <v>68</v>
      </c>
      <c r="O30" s="181">
        <v>46</v>
      </c>
      <c r="P30" s="181">
        <v>26</v>
      </c>
      <c r="Q30" s="181">
        <v>0.6</v>
      </c>
      <c r="R30" s="167">
        <v>392</v>
      </c>
      <c r="S30" s="167"/>
      <c r="T30" s="167"/>
      <c r="U30" s="167"/>
      <c r="V30" s="212">
        <v>68</v>
      </c>
      <c r="W30" s="212">
        <v>26.66</v>
      </c>
      <c r="X30" s="212">
        <v>0.8</v>
      </c>
      <c r="Y30" s="212">
        <v>82.66</v>
      </c>
    </row>
    <row r="31" spans="1:25" s="199" customFormat="1" ht="12.75" customHeight="1">
      <c r="A31" s="27" t="s">
        <v>34</v>
      </c>
      <c r="B31" s="227"/>
      <c r="C31" s="57">
        <f>SUM(C25:C30)</f>
        <v>660</v>
      </c>
      <c r="D31" s="27">
        <f>SUM(D25:D30)</f>
        <v>23.04</v>
      </c>
      <c r="E31" s="27">
        <f>SUM(E25:E30)</f>
        <v>28.400000000000002</v>
      </c>
      <c r="F31" s="27">
        <f>SUM(F25:F30)</f>
        <v>93.42999999999999</v>
      </c>
      <c r="G31" s="57">
        <f>SUM(G25:G30)</f>
        <v>645.9000000000001</v>
      </c>
      <c r="H31" s="57"/>
      <c r="I31" s="185">
        <f>SUM(I25:I30)</f>
        <v>126.32</v>
      </c>
      <c r="J31" s="198">
        <f>SUM(J25:J30)</f>
        <v>0.35200000000000004</v>
      </c>
      <c r="K31" s="198">
        <f>SUM(K25:K30)</f>
        <v>0.42000000000000004</v>
      </c>
      <c r="L31" s="185"/>
      <c r="M31" s="185"/>
      <c r="N31" s="185">
        <f>SUM(N25:N30)</f>
        <v>212.7</v>
      </c>
      <c r="O31" s="185"/>
      <c r="P31" s="185"/>
      <c r="Q31" s="185">
        <f>SUM(Q25:Q30)</f>
        <v>9.559999999999999</v>
      </c>
      <c r="R31" s="186">
        <f>SUM(R25:R30)</f>
        <v>428.8</v>
      </c>
      <c r="S31" s="186"/>
      <c r="T31" s="186"/>
      <c r="U31" s="186"/>
      <c r="V31" s="27">
        <f>SUM(V25:V30)</f>
        <v>151.89999999999998</v>
      </c>
      <c r="W31" s="27">
        <f>SUM(W25:W30)</f>
        <v>70.66</v>
      </c>
      <c r="X31" s="27">
        <f>SUM(X25:X30)</f>
        <v>6.8999999999999995</v>
      </c>
      <c r="Y31" s="208">
        <f>SUM(Y25:Y30)</f>
        <v>86.25999999999999</v>
      </c>
    </row>
    <row r="32" spans="1:25" ht="12.75" customHeight="1">
      <c r="A32" s="250" t="s">
        <v>0</v>
      </c>
      <c r="B32" s="250" t="s">
        <v>2</v>
      </c>
      <c r="C32" s="250" t="s">
        <v>1</v>
      </c>
      <c r="D32" s="261" t="s">
        <v>13</v>
      </c>
      <c r="E32" s="261"/>
      <c r="F32" s="261"/>
      <c r="G32" s="250" t="s">
        <v>6</v>
      </c>
      <c r="H32" s="250" t="s">
        <v>7</v>
      </c>
      <c r="I32" s="265" t="s">
        <v>165</v>
      </c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7"/>
      <c r="V32" s="243" t="s">
        <v>165</v>
      </c>
      <c r="W32" s="243"/>
      <c r="X32" s="243"/>
      <c r="Y32" s="243"/>
    </row>
    <row r="33" spans="1:25" ht="25.5">
      <c r="A33" s="251"/>
      <c r="B33" s="251"/>
      <c r="C33" s="251"/>
      <c r="D33" s="5" t="s">
        <v>3</v>
      </c>
      <c r="E33" s="5" t="s">
        <v>4</v>
      </c>
      <c r="F33" s="5" t="s">
        <v>5</v>
      </c>
      <c r="G33" s="251"/>
      <c r="H33" s="251"/>
      <c r="I33" s="170" t="s">
        <v>154</v>
      </c>
      <c r="J33" s="170" t="s">
        <v>156</v>
      </c>
      <c r="K33" s="170" t="s">
        <v>157</v>
      </c>
      <c r="L33" s="170" t="s">
        <v>155</v>
      </c>
      <c r="M33" s="170" t="s">
        <v>158</v>
      </c>
      <c r="N33" s="170" t="s">
        <v>159</v>
      </c>
      <c r="O33" s="170" t="s">
        <v>166</v>
      </c>
      <c r="P33" s="170" t="s">
        <v>160</v>
      </c>
      <c r="Q33" s="170" t="s">
        <v>167</v>
      </c>
      <c r="R33" s="170" t="s">
        <v>161</v>
      </c>
      <c r="S33" s="170" t="s">
        <v>162</v>
      </c>
      <c r="T33" s="170" t="s">
        <v>163</v>
      </c>
      <c r="U33" s="170" t="s">
        <v>164</v>
      </c>
      <c r="V33" s="209" t="s">
        <v>175</v>
      </c>
      <c r="W33" s="209" t="s">
        <v>176</v>
      </c>
      <c r="X33" s="209" t="s">
        <v>177</v>
      </c>
      <c r="Y33" s="210" t="s">
        <v>178</v>
      </c>
    </row>
    <row r="34" spans="1:25" ht="25.5">
      <c r="A34" s="4" t="s">
        <v>17</v>
      </c>
      <c r="B34" s="4"/>
      <c r="C34" s="4"/>
      <c r="D34" s="5"/>
      <c r="E34" s="5"/>
      <c r="F34" s="5"/>
      <c r="G34" s="4"/>
      <c r="H34" s="4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210"/>
      <c r="W34" s="210"/>
      <c r="X34" s="210"/>
      <c r="Y34" s="210"/>
    </row>
    <row r="35" spans="1:25" ht="12.75">
      <c r="A35" s="259" t="s">
        <v>35</v>
      </c>
      <c r="B35" s="42" t="s">
        <v>44</v>
      </c>
      <c r="C35" s="40">
        <v>90</v>
      </c>
      <c r="D35" s="16">
        <v>14.53</v>
      </c>
      <c r="E35" s="16">
        <v>7.8</v>
      </c>
      <c r="F35" s="16">
        <v>6.88</v>
      </c>
      <c r="G35" s="16">
        <v>178</v>
      </c>
      <c r="H35" s="18">
        <v>339</v>
      </c>
      <c r="I35" s="167">
        <v>0.72</v>
      </c>
      <c r="J35" s="167">
        <v>0.12</v>
      </c>
      <c r="K35" s="167">
        <v>0.12</v>
      </c>
      <c r="L35" s="167"/>
      <c r="M35" s="167"/>
      <c r="N35" s="167">
        <v>44.1</v>
      </c>
      <c r="O35" s="167"/>
      <c r="P35" s="167"/>
      <c r="Q35" s="167">
        <v>0.72</v>
      </c>
      <c r="R35" s="167"/>
      <c r="S35" s="167"/>
      <c r="T35" s="167"/>
      <c r="U35" s="167"/>
      <c r="V35" s="212">
        <v>16.2</v>
      </c>
      <c r="W35" s="212">
        <v>7.79</v>
      </c>
      <c r="X35" s="212">
        <v>0.68</v>
      </c>
      <c r="Y35" s="212">
        <v>0</v>
      </c>
    </row>
    <row r="36" spans="1:25" ht="12.75">
      <c r="A36" s="259"/>
      <c r="B36" s="42" t="s">
        <v>126</v>
      </c>
      <c r="C36" s="40">
        <v>50</v>
      </c>
      <c r="D36" s="6">
        <v>0.54</v>
      </c>
      <c r="E36" s="6">
        <v>1.86</v>
      </c>
      <c r="F36" s="6">
        <v>3.5</v>
      </c>
      <c r="G36" s="6">
        <v>32.8</v>
      </c>
      <c r="H36" s="6">
        <v>462</v>
      </c>
      <c r="I36" s="169">
        <v>0.78</v>
      </c>
      <c r="J36" s="169">
        <v>0</v>
      </c>
      <c r="K36" s="169">
        <v>0</v>
      </c>
      <c r="L36" s="169">
        <v>0</v>
      </c>
      <c r="M36" s="169">
        <v>1</v>
      </c>
      <c r="N36" s="169">
        <v>2.25</v>
      </c>
      <c r="O36" s="169">
        <v>46</v>
      </c>
      <c r="P36" s="169">
        <v>4</v>
      </c>
      <c r="Q36" s="169">
        <v>0.18</v>
      </c>
      <c r="R36" s="169">
        <v>98</v>
      </c>
      <c r="S36" s="167"/>
      <c r="T36" s="167"/>
      <c r="U36" s="167"/>
      <c r="V36" s="212">
        <v>10</v>
      </c>
      <c r="W36" s="212">
        <v>4</v>
      </c>
      <c r="X36" s="212">
        <v>0.4</v>
      </c>
      <c r="Y36" s="212">
        <v>1.4</v>
      </c>
    </row>
    <row r="37" spans="1:25" ht="12.75">
      <c r="A37" s="259"/>
      <c r="B37" s="42" t="s">
        <v>45</v>
      </c>
      <c r="C37" s="40">
        <v>150</v>
      </c>
      <c r="D37" s="30">
        <v>3.15</v>
      </c>
      <c r="E37" s="30">
        <v>6.6</v>
      </c>
      <c r="F37" s="30">
        <v>16.35</v>
      </c>
      <c r="G37" s="30">
        <v>138</v>
      </c>
      <c r="H37" s="30">
        <v>434</v>
      </c>
      <c r="I37" s="181">
        <v>5.1</v>
      </c>
      <c r="J37" s="181">
        <v>0.13</v>
      </c>
      <c r="K37" s="181">
        <v>0.1</v>
      </c>
      <c r="L37" s="181"/>
      <c r="M37" s="181"/>
      <c r="N37" s="181">
        <v>39</v>
      </c>
      <c r="O37" s="181"/>
      <c r="P37" s="181"/>
      <c r="Q37" s="181">
        <v>1</v>
      </c>
      <c r="R37" s="167"/>
      <c r="S37" s="167"/>
      <c r="T37" s="167"/>
      <c r="U37" s="167"/>
      <c r="V37" s="212">
        <v>60</v>
      </c>
      <c r="W37" s="212">
        <v>8.2</v>
      </c>
      <c r="X37" s="212">
        <v>0.1</v>
      </c>
      <c r="Y37" s="212">
        <v>2.1</v>
      </c>
    </row>
    <row r="38" spans="1:25" ht="24">
      <c r="A38" s="259"/>
      <c r="B38" s="42" t="s">
        <v>46</v>
      </c>
      <c r="C38" s="40">
        <v>200</v>
      </c>
      <c r="D38" s="30">
        <v>0.7</v>
      </c>
      <c r="E38" s="30">
        <v>0.3</v>
      </c>
      <c r="F38" s="30">
        <v>22.8</v>
      </c>
      <c r="G38" s="29">
        <v>97</v>
      </c>
      <c r="H38" s="30">
        <v>538</v>
      </c>
      <c r="I38" s="169">
        <v>110</v>
      </c>
      <c r="J38" s="169">
        <v>0</v>
      </c>
      <c r="K38" s="169">
        <v>0.1</v>
      </c>
      <c r="L38" s="169">
        <v>0</v>
      </c>
      <c r="M38" s="169"/>
      <c r="N38" s="169">
        <v>12</v>
      </c>
      <c r="O38" s="169">
        <v>2</v>
      </c>
      <c r="P38" s="169">
        <v>4</v>
      </c>
      <c r="Q38" s="169">
        <v>0.6</v>
      </c>
      <c r="R38" s="168">
        <v>8</v>
      </c>
      <c r="S38" s="167"/>
      <c r="T38" s="167"/>
      <c r="U38" s="167"/>
      <c r="V38" s="212">
        <v>30</v>
      </c>
      <c r="W38" s="212">
        <v>10</v>
      </c>
      <c r="X38" s="212">
        <v>0.28</v>
      </c>
      <c r="Y38" s="212">
        <v>14</v>
      </c>
    </row>
    <row r="39" spans="1:25" ht="12.75">
      <c r="A39" s="259"/>
      <c r="B39" s="44" t="s">
        <v>9</v>
      </c>
      <c r="C39" s="43">
        <v>20</v>
      </c>
      <c r="D39" s="16">
        <v>1.3</v>
      </c>
      <c r="E39" s="16">
        <v>0.3</v>
      </c>
      <c r="F39" s="16">
        <v>6.7</v>
      </c>
      <c r="G39" s="16">
        <v>34.8</v>
      </c>
      <c r="H39" s="18">
        <v>115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8"/>
      <c r="S39" s="167"/>
      <c r="T39" s="167"/>
      <c r="U39" s="167"/>
      <c r="V39" s="212"/>
      <c r="W39" s="212"/>
      <c r="X39" s="212"/>
      <c r="Y39" s="212"/>
    </row>
    <row r="40" spans="1:25" ht="12.75">
      <c r="A40" s="259"/>
      <c r="B40" s="223" t="s">
        <v>39</v>
      </c>
      <c r="C40" s="40">
        <v>40</v>
      </c>
      <c r="D40" s="29">
        <v>3.04</v>
      </c>
      <c r="E40" s="29">
        <v>0.32</v>
      </c>
      <c r="F40" s="29">
        <v>19.68</v>
      </c>
      <c r="G40" s="30">
        <v>94</v>
      </c>
      <c r="H40" s="29">
        <v>114</v>
      </c>
      <c r="I40" s="181">
        <v>0</v>
      </c>
      <c r="J40" s="181">
        <v>0.044</v>
      </c>
      <c r="K40" s="181">
        <v>0.012</v>
      </c>
      <c r="L40" s="181">
        <v>0</v>
      </c>
      <c r="M40" s="181"/>
      <c r="N40" s="181">
        <v>8</v>
      </c>
      <c r="O40" s="181">
        <v>25.6</v>
      </c>
      <c r="P40" s="181">
        <v>5.6</v>
      </c>
      <c r="Q40" s="181">
        <v>0.44</v>
      </c>
      <c r="R40" s="167">
        <v>36.8</v>
      </c>
      <c r="S40" s="167"/>
      <c r="T40" s="167"/>
      <c r="U40" s="167"/>
      <c r="V40" s="212">
        <v>11</v>
      </c>
      <c r="W40" s="212">
        <v>15</v>
      </c>
      <c r="X40" s="212">
        <v>0.9</v>
      </c>
      <c r="Y40" s="212">
        <v>0</v>
      </c>
    </row>
    <row r="41" spans="1:25" s="199" customFormat="1" ht="12.75">
      <c r="A41" s="27" t="s">
        <v>34</v>
      </c>
      <c r="B41" s="227"/>
      <c r="C41" s="177">
        <f>SUM(C35:C40)</f>
        <v>550</v>
      </c>
      <c r="D41" s="27">
        <f>SUM(D35:D40)</f>
        <v>23.259999999999998</v>
      </c>
      <c r="E41" s="27">
        <f>SUM(E35:E40)</f>
        <v>17.18</v>
      </c>
      <c r="F41" s="27">
        <f>SUM(F35:F40)</f>
        <v>75.91</v>
      </c>
      <c r="G41" s="177">
        <f>SUM(G35:G40)</f>
        <v>574.6</v>
      </c>
      <c r="H41" s="177"/>
      <c r="I41" s="185">
        <f aca="true" t="shared" si="2" ref="I41:N41">SUM(I35:I40)</f>
        <v>116.6</v>
      </c>
      <c r="J41" s="185">
        <f t="shared" si="2"/>
        <v>0.294</v>
      </c>
      <c r="K41" s="185">
        <f t="shared" si="2"/>
        <v>0.332</v>
      </c>
      <c r="L41" s="185">
        <f t="shared" si="2"/>
        <v>0</v>
      </c>
      <c r="M41" s="185">
        <f t="shared" si="2"/>
        <v>1</v>
      </c>
      <c r="N41" s="185">
        <f t="shared" si="2"/>
        <v>105.35</v>
      </c>
      <c r="O41" s="185"/>
      <c r="P41" s="185"/>
      <c r="Q41" s="185">
        <f>SUM(Q35:Q40)</f>
        <v>2.94</v>
      </c>
      <c r="R41" s="186"/>
      <c r="S41" s="186"/>
      <c r="T41" s="186"/>
      <c r="U41" s="186"/>
      <c r="V41" s="27">
        <f>SUM(V35:V40)</f>
        <v>127.2</v>
      </c>
      <c r="W41" s="27">
        <f>SUM(W35:W40)</f>
        <v>44.989999999999995</v>
      </c>
      <c r="X41" s="27">
        <f>SUM(X35:X40)</f>
        <v>2.3600000000000003</v>
      </c>
      <c r="Y41" s="208">
        <f>SUM(Y35:Y40)</f>
        <v>17.5</v>
      </c>
    </row>
    <row r="42" spans="1:25" ht="12.75" customHeight="1">
      <c r="A42" s="250" t="s">
        <v>0</v>
      </c>
      <c r="B42" s="250" t="s">
        <v>2</v>
      </c>
      <c r="C42" s="250" t="s">
        <v>1</v>
      </c>
      <c r="D42" s="261" t="s">
        <v>13</v>
      </c>
      <c r="E42" s="261"/>
      <c r="F42" s="261"/>
      <c r="G42" s="250" t="s">
        <v>6</v>
      </c>
      <c r="H42" s="250" t="s">
        <v>7</v>
      </c>
      <c r="I42" s="265" t="s">
        <v>165</v>
      </c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7"/>
      <c r="V42" s="243" t="s">
        <v>165</v>
      </c>
      <c r="W42" s="243"/>
      <c r="X42" s="243"/>
      <c r="Y42" s="243"/>
    </row>
    <row r="43" spans="1:25" ht="25.5">
      <c r="A43" s="251"/>
      <c r="B43" s="251"/>
      <c r="C43" s="251"/>
      <c r="D43" s="5" t="s">
        <v>3</v>
      </c>
      <c r="E43" s="5" t="s">
        <v>4</v>
      </c>
      <c r="F43" s="5" t="s">
        <v>5</v>
      </c>
      <c r="G43" s="251"/>
      <c r="H43" s="251"/>
      <c r="I43" s="170" t="s">
        <v>154</v>
      </c>
      <c r="J43" s="170" t="s">
        <v>156</v>
      </c>
      <c r="K43" s="170" t="s">
        <v>157</v>
      </c>
      <c r="L43" s="170" t="s">
        <v>155</v>
      </c>
      <c r="M43" s="170" t="s">
        <v>158</v>
      </c>
      <c r="N43" s="170" t="s">
        <v>159</v>
      </c>
      <c r="O43" s="170" t="s">
        <v>166</v>
      </c>
      <c r="P43" s="170" t="s">
        <v>160</v>
      </c>
      <c r="Q43" s="170" t="s">
        <v>167</v>
      </c>
      <c r="R43" s="170" t="s">
        <v>161</v>
      </c>
      <c r="S43" s="170" t="s">
        <v>162</v>
      </c>
      <c r="T43" s="170" t="s">
        <v>163</v>
      </c>
      <c r="U43" s="170" t="s">
        <v>164</v>
      </c>
      <c r="V43" s="209" t="s">
        <v>175</v>
      </c>
      <c r="W43" s="209" t="s">
        <v>176</v>
      </c>
      <c r="X43" s="209" t="s">
        <v>177</v>
      </c>
      <c r="Y43" s="210" t="s">
        <v>178</v>
      </c>
    </row>
    <row r="44" spans="1:25" ht="29.25" customHeight="1">
      <c r="A44" s="4" t="s">
        <v>20</v>
      </c>
      <c r="B44" s="4"/>
      <c r="C44" s="4"/>
      <c r="D44" s="5"/>
      <c r="E44" s="5"/>
      <c r="F44" s="5"/>
      <c r="G44" s="4"/>
      <c r="H44" s="4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210"/>
      <c r="W44" s="210"/>
      <c r="X44" s="210"/>
      <c r="Y44" s="210"/>
    </row>
    <row r="45" spans="1:25" ht="12.75">
      <c r="A45" s="260" t="s">
        <v>35</v>
      </c>
      <c r="B45" s="42" t="s">
        <v>102</v>
      </c>
      <c r="C45" s="40">
        <v>200</v>
      </c>
      <c r="D45" s="13">
        <v>7.7</v>
      </c>
      <c r="E45" s="58">
        <v>7.33</v>
      </c>
      <c r="F45" s="13">
        <v>17.6</v>
      </c>
      <c r="G45" s="58">
        <v>316</v>
      </c>
      <c r="H45" s="6">
        <v>324</v>
      </c>
      <c r="I45" s="181">
        <v>0</v>
      </c>
      <c r="J45" s="181">
        <v>0.09</v>
      </c>
      <c r="K45" s="181">
        <v>0.16</v>
      </c>
      <c r="L45" s="181"/>
      <c r="M45" s="181"/>
      <c r="N45" s="181">
        <v>39</v>
      </c>
      <c r="O45" s="181"/>
      <c r="P45" s="181"/>
      <c r="Q45" s="181">
        <v>2.8</v>
      </c>
      <c r="R45" s="167"/>
      <c r="S45" s="167"/>
      <c r="T45" s="167"/>
      <c r="U45" s="167"/>
      <c r="V45" s="212">
        <v>12.1</v>
      </c>
      <c r="W45" s="212">
        <v>10.8</v>
      </c>
      <c r="X45" s="212">
        <v>0.118</v>
      </c>
      <c r="Y45" s="212">
        <v>0</v>
      </c>
    </row>
    <row r="46" spans="1:25" ht="12.75">
      <c r="A46" s="260"/>
      <c r="B46" s="42" t="s">
        <v>57</v>
      </c>
      <c r="C46" s="40">
        <v>30</v>
      </c>
      <c r="D46" s="13">
        <v>1.44</v>
      </c>
      <c r="E46" s="58">
        <v>1.7</v>
      </c>
      <c r="F46" s="13">
        <v>11</v>
      </c>
      <c r="G46" s="58">
        <v>65.6</v>
      </c>
      <c r="H46" s="6">
        <v>490</v>
      </c>
      <c r="I46" s="181">
        <v>0.35</v>
      </c>
      <c r="J46" s="181">
        <v>0.019</v>
      </c>
      <c r="K46" s="181">
        <v>0.036</v>
      </c>
      <c r="L46" s="181"/>
      <c r="M46" s="181"/>
      <c r="N46" s="181">
        <v>27.9</v>
      </c>
      <c r="O46" s="181"/>
      <c r="P46" s="181"/>
      <c r="Q46" s="181">
        <v>0.14</v>
      </c>
      <c r="R46" s="167"/>
      <c r="S46" s="167"/>
      <c r="T46" s="167"/>
      <c r="U46" s="167"/>
      <c r="V46" s="212">
        <v>56</v>
      </c>
      <c r="W46" s="212">
        <v>2</v>
      </c>
      <c r="X46" s="212">
        <v>0.1</v>
      </c>
      <c r="Y46" s="212">
        <v>0</v>
      </c>
    </row>
    <row r="47" spans="1:25" ht="12.75">
      <c r="A47" s="260"/>
      <c r="B47" s="44" t="s">
        <v>19</v>
      </c>
      <c r="C47" s="43">
        <v>200</v>
      </c>
      <c r="D47" s="13">
        <v>0.1</v>
      </c>
      <c r="E47" s="13">
        <v>0.1</v>
      </c>
      <c r="F47" s="13">
        <v>15</v>
      </c>
      <c r="G47" s="13">
        <v>60</v>
      </c>
      <c r="H47" s="6">
        <v>943</v>
      </c>
      <c r="I47" s="180">
        <v>0</v>
      </c>
      <c r="J47" s="180">
        <v>0.095</v>
      </c>
      <c r="K47" s="180">
        <v>0.033</v>
      </c>
      <c r="L47" s="180"/>
      <c r="M47" s="180"/>
      <c r="N47" s="180">
        <v>40.05</v>
      </c>
      <c r="O47" s="180"/>
      <c r="P47" s="180"/>
      <c r="Q47" s="180">
        <v>0.9</v>
      </c>
      <c r="R47" s="167"/>
      <c r="S47" s="167"/>
      <c r="T47" s="167"/>
      <c r="U47" s="167"/>
      <c r="V47" s="212">
        <v>20</v>
      </c>
      <c r="W47" s="212">
        <v>13</v>
      </c>
      <c r="X47" s="212">
        <v>1</v>
      </c>
      <c r="Y47" s="212">
        <v>0</v>
      </c>
    </row>
    <row r="48" spans="1:25" ht="12.75">
      <c r="A48" s="260"/>
      <c r="B48" s="223" t="s">
        <v>39</v>
      </c>
      <c r="C48" s="40">
        <v>40</v>
      </c>
      <c r="D48" s="29">
        <v>3.04</v>
      </c>
      <c r="E48" s="29">
        <v>0.32</v>
      </c>
      <c r="F48" s="29">
        <v>19.68</v>
      </c>
      <c r="G48" s="30">
        <v>94</v>
      </c>
      <c r="H48" s="29">
        <v>114</v>
      </c>
      <c r="I48" s="181">
        <v>1.7</v>
      </c>
      <c r="J48" s="181">
        <v>0.06</v>
      </c>
      <c r="K48" s="181">
        <v>0.21</v>
      </c>
      <c r="L48" s="181"/>
      <c r="M48" s="181"/>
      <c r="N48" s="181">
        <v>163</v>
      </c>
      <c r="O48" s="181"/>
      <c r="P48" s="181"/>
      <c r="Q48" s="181">
        <v>1.3</v>
      </c>
      <c r="R48" s="167"/>
      <c r="S48" s="167"/>
      <c r="T48" s="167"/>
      <c r="U48" s="167"/>
      <c r="V48" s="212">
        <v>144.6</v>
      </c>
      <c r="W48" s="212">
        <v>0</v>
      </c>
      <c r="X48" s="212">
        <v>0</v>
      </c>
      <c r="Y48" s="212">
        <v>0</v>
      </c>
    </row>
    <row r="49" spans="1:25" ht="12.75">
      <c r="A49" s="260"/>
      <c r="B49" s="44" t="s">
        <v>9</v>
      </c>
      <c r="C49" s="43">
        <v>20</v>
      </c>
      <c r="D49" s="16">
        <v>1.3</v>
      </c>
      <c r="E49" s="16">
        <v>0.3</v>
      </c>
      <c r="F49" s="16">
        <v>6.7</v>
      </c>
      <c r="G49" s="16">
        <v>34.8</v>
      </c>
      <c r="H49" s="18">
        <v>115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67"/>
      <c r="S49" s="167"/>
      <c r="T49" s="167"/>
      <c r="U49" s="167"/>
      <c r="V49" s="212"/>
      <c r="W49" s="212"/>
      <c r="X49" s="212"/>
      <c r="Y49" s="212"/>
    </row>
    <row r="50" spans="1:25" ht="12.75">
      <c r="A50" s="260"/>
      <c r="B50" s="42" t="s">
        <v>145</v>
      </c>
      <c r="C50" s="40">
        <v>200</v>
      </c>
      <c r="D50" s="30">
        <v>1.8</v>
      </c>
      <c r="E50" s="30">
        <v>0.4</v>
      </c>
      <c r="F50" s="30">
        <v>16.2</v>
      </c>
      <c r="G50" s="30">
        <v>83</v>
      </c>
      <c r="H50" s="6">
        <v>118</v>
      </c>
      <c r="I50" s="181">
        <v>0</v>
      </c>
      <c r="J50" s="181">
        <v>0.044</v>
      </c>
      <c r="K50" s="181">
        <v>0.012</v>
      </c>
      <c r="L50" s="181">
        <v>0</v>
      </c>
      <c r="M50" s="181"/>
      <c r="N50" s="181">
        <v>8</v>
      </c>
      <c r="O50" s="181">
        <v>25.6</v>
      </c>
      <c r="P50" s="181">
        <v>5.6</v>
      </c>
      <c r="Q50" s="181">
        <v>0.44</v>
      </c>
      <c r="R50" s="167">
        <v>36.8</v>
      </c>
      <c r="S50" s="167"/>
      <c r="T50" s="167"/>
      <c r="U50" s="167"/>
      <c r="V50" s="212">
        <v>11</v>
      </c>
      <c r="W50" s="212">
        <v>15</v>
      </c>
      <c r="X50" s="212">
        <v>0.9</v>
      </c>
      <c r="Y50" s="212">
        <v>0</v>
      </c>
    </row>
    <row r="51" spans="1:25" s="199" customFormat="1" ht="17.25" customHeight="1">
      <c r="A51" s="27" t="s">
        <v>34</v>
      </c>
      <c r="B51" s="227"/>
      <c r="C51" s="177">
        <f>SUM(C45:C50)</f>
        <v>690</v>
      </c>
      <c r="D51" s="27">
        <f>SUM(D45:D50)</f>
        <v>15.380000000000003</v>
      </c>
      <c r="E51" s="176">
        <f>SUM(E45:E50)</f>
        <v>10.15</v>
      </c>
      <c r="F51" s="27">
        <f>SUM(F45:F50)</f>
        <v>86.18</v>
      </c>
      <c r="G51" s="178">
        <f>SUM(G45:G50)</f>
        <v>653.4</v>
      </c>
      <c r="H51" s="177"/>
      <c r="I51" s="185">
        <f>SUM(I45:I50)</f>
        <v>2.05</v>
      </c>
      <c r="J51" s="185">
        <f>SUM(J45:J50)</f>
        <v>0.308</v>
      </c>
      <c r="K51" s="185">
        <f>SUM(K45:K50)</f>
        <v>0.451</v>
      </c>
      <c r="L51" s="185"/>
      <c r="M51" s="185"/>
      <c r="N51" s="185">
        <f>SUM(N45:N50)</f>
        <v>277.95</v>
      </c>
      <c r="O51" s="185"/>
      <c r="P51" s="185"/>
      <c r="Q51" s="185">
        <f>SUM(Q45:Q50)</f>
        <v>5.58</v>
      </c>
      <c r="R51" s="186"/>
      <c r="S51" s="186"/>
      <c r="T51" s="186"/>
      <c r="U51" s="186"/>
      <c r="V51" s="27">
        <f>SUM(V45:V50)</f>
        <v>243.7</v>
      </c>
      <c r="W51" s="27">
        <f>SUM(W45:W50)</f>
        <v>40.8</v>
      </c>
      <c r="X51" s="27">
        <f>SUM(X45:X50)</f>
        <v>2.118</v>
      </c>
      <c r="Y51" s="208">
        <f>SUM(Y45:Y50)</f>
        <v>0</v>
      </c>
    </row>
    <row r="52" spans="1:25" ht="16.5" customHeight="1">
      <c r="A52" s="250" t="s">
        <v>0</v>
      </c>
      <c r="B52" s="250" t="s">
        <v>2</v>
      </c>
      <c r="C52" s="250" t="s">
        <v>1</v>
      </c>
      <c r="D52" s="261" t="s">
        <v>13</v>
      </c>
      <c r="E52" s="261"/>
      <c r="F52" s="261"/>
      <c r="G52" s="250" t="s">
        <v>6</v>
      </c>
      <c r="H52" s="250" t="s">
        <v>7</v>
      </c>
      <c r="I52" s="265" t="s">
        <v>165</v>
      </c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7"/>
      <c r="V52" s="243" t="s">
        <v>165</v>
      </c>
      <c r="W52" s="243"/>
      <c r="X52" s="243"/>
      <c r="Y52" s="243"/>
    </row>
    <row r="53" spans="1:25" ht="28.5" customHeight="1">
      <c r="A53" s="251"/>
      <c r="B53" s="251"/>
      <c r="C53" s="251"/>
      <c r="D53" s="5" t="s">
        <v>3</v>
      </c>
      <c r="E53" s="5" t="s">
        <v>4</v>
      </c>
      <c r="F53" s="5" t="s">
        <v>5</v>
      </c>
      <c r="G53" s="251"/>
      <c r="H53" s="251"/>
      <c r="I53" s="170" t="s">
        <v>154</v>
      </c>
      <c r="J53" s="170" t="s">
        <v>156</v>
      </c>
      <c r="K53" s="170" t="s">
        <v>157</v>
      </c>
      <c r="L53" s="170" t="s">
        <v>155</v>
      </c>
      <c r="M53" s="170" t="s">
        <v>158</v>
      </c>
      <c r="N53" s="170" t="s">
        <v>159</v>
      </c>
      <c r="O53" s="170" t="s">
        <v>166</v>
      </c>
      <c r="P53" s="170" t="s">
        <v>160</v>
      </c>
      <c r="Q53" s="170" t="s">
        <v>167</v>
      </c>
      <c r="R53" s="170" t="s">
        <v>161</v>
      </c>
      <c r="S53" s="170" t="s">
        <v>162</v>
      </c>
      <c r="T53" s="170" t="s">
        <v>163</v>
      </c>
      <c r="U53" s="170" t="s">
        <v>164</v>
      </c>
      <c r="V53" s="209" t="s">
        <v>175</v>
      </c>
      <c r="W53" s="209" t="s">
        <v>176</v>
      </c>
      <c r="X53" s="209" t="s">
        <v>177</v>
      </c>
      <c r="Y53" s="210" t="s">
        <v>178</v>
      </c>
    </row>
    <row r="54" spans="1:25" ht="24.75" customHeight="1">
      <c r="A54" s="4" t="s">
        <v>28</v>
      </c>
      <c r="B54" s="4"/>
      <c r="C54" s="4"/>
      <c r="D54" s="5"/>
      <c r="E54" s="5"/>
      <c r="F54" s="5"/>
      <c r="G54" s="4"/>
      <c r="H54" s="4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210"/>
      <c r="W54" s="210"/>
      <c r="X54" s="210"/>
      <c r="Y54" s="210"/>
    </row>
    <row r="55" spans="1:25" ht="24">
      <c r="A55" s="260" t="s">
        <v>35</v>
      </c>
      <c r="B55" s="42" t="s">
        <v>189</v>
      </c>
      <c r="C55" s="40">
        <v>30</v>
      </c>
      <c r="D55" s="30">
        <v>2.25</v>
      </c>
      <c r="E55" s="30">
        <v>2.94</v>
      </c>
      <c r="F55" s="30">
        <v>22.32</v>
      </c>
      <c r="G55" s="30">
        <v>125.1</v>
      </c>
      <c r="H55" s="30">
        <v>609</v>
      </c>
      <c r="I55" s="167">
        <v>0</v>
      </c>
      <c r="J55" s="167">
        <v>0.024</v>
      </c>
      <c r="K55" s="167">
        <v>0.015</v>
      </c>
      <c r="L55" s="167"/>
      <c r="M55" s="167"/>
      <c r="N55" s="167">
        <v>8.7</v>
      </c>
      <c r="O55" s="167"/>
      <c r="P55" s="167"/>
      <c r="Q55" s="167">
        <v>0.63</v>
      </c>
      <c r="R55" s="167"/>
      <c r="S55" s="167"/>
      <c r="T55" s="167"/>
      <c r="U55" s="167"/>
      <c r="V55" s="212">
        <v>7</v>
      </c>
      <c r="W55" s="212">
        <v>3</v>
      </c>
      <c r="X55" s="212">
        <v>0.2</v>
      </c>
      <c r="Y55" s="212">
        <v>0</v>
      </c>
    </row>
    <row r="56" spans="1:25" ht="36">
      <c r="A56" s="260"/>
      <c r="B56" s="42" t="s">
        <v>49</v>
      </c>
      <c r="C56" s="40">
        <v>200</v>
      </c>
      <c r="D56" s="30">
        <v>6.2</v>
      </c>
      <c r="E56" s="30">
        <v>7.46</v>
      </c>
      <c r="F56" s="30">
        <v>30.86</v>
      </c>
      <c r="G56" s="30">
        <v>215.4</v>
      </c>
      <c r="H56" s="30">
        <v>268</v>
      </c>
      <c r="I56" s="167">
        <v>1.38</v>
      </c>
      <c r="J56" s="167">
        <v>0.078</v>
      </c>
      <c r="K56" s="167">
        <v>0.16</v>
      </c>
      <c r="L56" s="167"/>
      <c r="M56" s="167"/>
      <c r="N56" s="167">
        <v>132.8</v>
      </c>
      <c r="O56" s="167"/>
      <c r="P56" s="167"/>
      <c r="Q56" s="167">
        <v>0.44</v>
      </c>
      <c r="R56" s="167"/>
      <c r="S56" s="167"/>
      <c r="T56" s="167"/>
      <c r="U56" s="167"/>
      <c r="V56" s="212">
        <v>160</v>
      </c>
      <c r="W56" s="212">
        <v>5.1</v>
      </c>
      <c r="X56" s="212">
        <v>0.1</v>
      </c>
      <c r="Y56" s="212">
        <v>0.5</v>
      </c>
    </row>
    <row r="57" spans="1:25" ht="12.75">
      <c r="A57" s="260"/>
      <c r="B57" s="42" t="s">
        <v>106</v>
      </c>
      <c r="C57" s="40">
        <v>20</v>
      </c>
      <c r="D57" s="30">
        <v>5.12</v>
      </c>
      <c r="E57" s="30">
        <v>5.22</v>
      </c>
      <c r="F57" s="30">
        <v>0</v>
      </c>
      <c r="G57" s="30">
        <v>68.6</v>
      </c>
      <c r="H57" s="30">
        <v>106</v>
      </c>
      <c r="I57" s="180">
        <v>0.14</v>
      </c>
      <c r="J57" s="180">
        <v>0.006</v>
      </c>
      <c r="K57" s="180">
        <v>0.072</v>
      </c>
      <c r="L57" s="180"/>
      <c r="M57" s="180"/>
      <c r="N57" s="180">
        <v>180</v>
      </c>
      <c r="O57" s="180"/>
      <c r="P57" s="180"/>
      <c r="Q57" s="180">
        <v>0.18</v>
      </c>
      <c r="R57" s="167"/>
      <c r="S57" s="167"/>
      <c r="T57" s="167"/>
      <c r="U57" s="167"/>
      <c r="V57" s="212">
        <v>26</v>
      </c>
      <c r="W57" s="212">
        <v>7.2</v>
      </c>
      <c r="X57" s="212">
        <v>0.2</v>
      </c>
      <c r="Y57" s="212">
        <v>0.15</v>
      </c>
    </row>
    <row r="58" spans="1:25" ht="24">
      <c r="A58" s="260"/>
      <c r="B58" s="42" t="s">
        <v>50</v>
      </c>
      <c r="C58" s="40">
        <v>200</v>
      </c>
      <c r="D58" s="30">
        <v>3.2</v>
      </c>
      <c r="E58" s="30">
        <v>2.7</v>
      </c>
      <c r="F58" s="30">
        <v>15.9</v>
      </c>
      <c r="G58" s="30">
        <v>79</v>
      </c>
      <c r="H58" s="30">
        <v>961</v>
      </c>
      <c r="I58" s="169">
        <v>1.3</v>
      </c>
      <c r="J58" s="169">
        <v>0.04</v>
      </c>
      <c r="K58" s="169">
        <v>0.16</v>
      </c>
      <c r="L58" s="169">
        <v>0</v>
      </c>
      <c r="M58" s="169"/>
      <c r="N58" s="169">
        <v>126</v>
      </c>
      <c r="O58" s="169">
        <v>50</v>
      </c>
      <c r="P58" s="169">
        <v>0</v>
      </c>
      <c r="Q58" s="169">
        <v>0.1</v>
      </c>
      <c r="R58" s="168">
        <v>102</v>
      </c>
      <c r="S58" s="167"/>
      <c r="T58" s="167"/>
      <c r="U58" s="167"/>
      <c r="V58" s="212">
        <v>34</v>
      </c>
      <c r="W58" s="212">
        <v>0</v>
      </c>
      <c r="X58" s="212">
        <v>0</v>
      </c>
      <c r="Y58" s="212">
        <v>0</v>
      </c>
    </row>
    <row r="59" spans="1:25" ht="12.75">
      <c r="A59" s="260"/>
      <c r="B59" s="44" t="s">
        <v>9</v>
      </c>
      <c r="C59" s="43">
        <v>20</v>
      </c>
      <c r="D59" s="16">
        <v>1.3</v>
      </c>
      <c r="E59" s="16">
        <v>0.3</v>
      </c>
      <c r="F59" s="16">
        <v>6.7</v>
      </c>
      <c r="G59" s="16">
        <v>34.8</v>
      </c>
      <c r="H59" s="18">
        <v>115</v>
      </c>
      <c r="I59" s="169"/>
      <c r="J59" s="169"/>
      <c r="K59" s="169"/>
      <c r="L59" s="169"/>
      <c r="M59" s="169"/>
      <c r="N59" s="169"/>
      <c r="O59" s="169"/>
      <c r="P59" s="169"/>
      <c r="Q59" s="169"/>
      <c r="R59" s="168"/>
      <c r="S59" s="167"/>
      <c r="T59" s="167"/>
      <c r="U59" s="167"/>
      <c r="V59" s="212"/>
      <c r="W59" s="212"/>
      <c r="X59" s="212"/>
      <c r="Y59" s="212"/>
    </row>
    <row r="60" spans="1:25" ht="18.75" customHeight="1">
      <c r="A60" s="260"/>
      <c r="B60" s="223" t="s">
        <v>39</v>
      </c>
      <c r="C60" s="40">
        <v>40</v>
      </c>
      <c r="D60" s="29">
        <v>3.04</v>
      </c>
      <c r="E60" s="29">
        <v>0.32</v>
      </c>
      <c r="F60" s="29">
        <v>19.68</v>
      </c>
      <c r="G60" s="30">
        <v>94</v>
      </c>
      <c r="H60" s="29">
        <v>114</v>
      </c>
      <c r="I60" s="181">
        <v>0</v>
      </c>
      <c r="J60" s="181">
        <v>0.044</v>
      </c>
      <c r="K60" s="181">
        <v>0.012</v>
      </c>
      <c r="L60" s="181">
        <v>0</v>
      </c>
      <c r="M60" s="181"/>
      <c r="N60" s="181">
        <v>8</v>
      </c>
      <c r="O60" s="181">
        <v>25.6</v>
      </c>
      <c r="P60" s="181">
        <v>5.6</v>
      </c>
      <c r="Q60" s="181">
        <v>0.44</v>
      </c>
      <c r="R60" s="167">
        <v>36.8</v>
      </c>
      <c r="S60" s="167"/>
      <c r="T60" s="167"/>
      <c r="U60" s="167"/>
      <c r="V60" s="212">
        <v>11</v>
      </c>
      <c r="W60" s="212">
        <v>15</v>
      </c>
      <c r="X60" s="212">
        <v>0.9</v>
      </c>
      <c r="Y60" s="212">
        <v>0</v>
      </c>
    </row>
    <row r="61" spans="1:25" ht="12.75">
      <c r="A61" s="260"/>
      <c r="B61" s="42" t="s">
        <v>210</v>
      </c>
      <c r="C61" s="40">
        <v>180</v>
      </c>
      <c r="D61" s="30">
        <v>0.72</v>
      </c>
      <c r="E61" s="30">
        <v>0.72</v>
      </c>
      <c r="F61" s="30">
        <v>47.6</v>
      </c>
      <c r="G61" s="30">
        <v>84.6</v>
      </c>
      <c r="H61" s="6">
        <v>118</v>
      </c>
      <c r="I61" s="181">
        <v>18</v>
      </c>
      <c r="J61" s="181">
        <v>0.072</v>
      </c>
      <c r="K61" s="181">
        <v>0.09</v>
      </c>
      <c r="L61" s="181">
        <v>0</v>
      </c>
      <c r="M61" s="181"/>
      <c r="N61" s="181">
        <v>14.4</v>
      </c>
      <c r="O61" s="181">
        <v>50.4</v>
      </c>
      <c r="P61" s="181">
        <v>75.6</v>
      </c>
      <c r="Q61" s="181">
        <v>1.08</v>
      </c>
      <c r="R61" s="167">
        <v>626</v>
      </c>
      <c r="S61" s="167"/>
      <c r="T61" s="167"/>
      <c r="U61" s="167"/>
      <c r="V61" s="212">
        <v>14.4</v>
      </c>
      <c r="W61" s="212">
        <v>21.6</v>
      </c>
      <c r="X61" s="212">
        <v>1.08</v>
      </c>
      <c r="Y61" s="212">
        <v>18</v>
      </c>
    </row>
    <row r="62" spans="1:25" s="202" customFormat="1" ht="24.75" customHeight="1">
      <c r="A62" s="166" t="s">
        <v>34</v>
      </c>
      <c r="B62" s="226"/>
      <c r="C62" s="193">
        <f>SUM(C55:C61)</f>
        <v>690</v>
      </c>
      <c r="D62" s="166">
        <f>SUM(D55:D61)</f>
        <v>21.83</v>
      </c>
      <c r="E62" s="166">
        <f>SUM(E55:E61)</f>
        <v>19.66</v>
      </c>
      <c r="F62" s="166">
        <f>SUM(F55:F61)</f>
        <v>143.06</v>
      </c>
      <c r="G62" s="193">
        <f>SUM(G55:G61)</f>
        <v>701.5</v>
      </c>
      <c r="H62" s="193"/>
      <c r="I62" s="187">
        <f>SUM(I55:I61)</f>
        <v>20.82</v>
      </c>
      <c r="J62" s="187">
        <f>SUM(J55:J61)</f>
        <v>0.264</v>
      </c>
      <c r="K62" s="187">
        <f>SUM(K55:K61)</f>
        <v>0.509</v>
      </c>
      <c r="L62" s="187"/>
      <c r="M62" s="187"/>
      <c r="N62" s="187">
        <f>SUM(N55:N61)</f>
        <v>469.9</v>
      </c>
      <c r="O62" s="187"/>
      <c r="P62" s="187"/>
      <c r="Q62" s="187">
        <f>SUM(Q55:Q61)</f>
        <v>2.87</v>
      </c>
      <c r="R62" s="188">
        <f>SUM(R55:R61)</f>
        <v>764.8</v>
      </c>
      <c r="S62" s="188"/>
      <c r="T62" s="188"/>
      <c r="U62" s="188"/>
      <c r="V62" s="166">
        <f>SUM(V55:V61)</f>
        <v>252.4</v>
      </c>
      <c r="W62" s="166">
        <f>SUM(W55:W61)</f>
        <v>51.900000000000006</v>
      </c>
      <c r="X62" s="166">
        <f>SUM(X55:X61)</f>
        <v>2.48</v>
      </c>
      <c r="Y62" s="207">
        <f>SUM(Y55:Y61)</f>
        <v>18.65</v>
      </c>
    </row>
    <row r="63" spans="1:25" ht="12.75" customHeight="1">
      <c r="A63" s="250" t="s">
        <v>0</v>
      </c>
      <c r="B63" s="250" t="s">
        <v>2</v>
      </c>
      <c r="C63" s="250" t="s">
        <v>1</v>
      </c>
      <c r="D63" s="261" t="s">
        <v>13</v>
      </c>
      <c r="E63" s="261"/>
      <c r="F63" s="261"/>
      <c r="G63" s="250" t="s">
        <v>6</v>
      </c>
      <c r="H63" s="250" t="s">
        <v>7</v>
      </c>
      <c r="I63" s="265" t="s">
        <v>165</v>
      </c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7"/>
      <c r="V63" s="243" t="s">
        <v>165</v>
      </c>
      <c r="W63" s="243"/>
      <c r="X63" s="243"/>
      <c r="Y63" s="243"/>
    </row>
    <row r="64" spans="1:25" ht="25.5">
      <c r="A64" s="251"/>
      <c r="B64" s="251"/>
      <c r="C64" s="251"/>
      <c r="D64" s="5" t="s">
        <v>3</v>
      </c>
      <c r="E64" s="5" t="s">
        <v>4</v>
      </c>
      <c r="F64" s="5" t="s">
        <v>5</v>
      </c>
      <c r="G64" s="251"/>
      <c r="H64" s="251"/>
      <c r="I64" s="170" t="s">
        <v>154</v>
      </c>
      <c r="J64" s="170" t="s">
        <v>156</v>
      </c>
      <c r="K64" s="170" t="s">
        <v>157</v>
      </c>
      <c r="L64" s="170" t="s">
        <v>155</v>
      </c>
      <c r="M64" s="170" t="s">
        <v>158</v>
      </c>
      <c r="N64" s="170" t="s">
        <v>159</v>
      </c>
      <c r="O64" s="170" t="s">
        <v>166</v>
      </c>
      <c r="P64" s="170" t="s">
        <v>160</v>
      </c>
      <c r="Q64" s="170" t="s">
        <v>167</v>
      </c>
      <c r="R64" s="170" t="s">
        <v>161</v>
      </c>
      <c r="S64" s="170" t="s">
        <v>162</v>
      </c>
      <c r="T64" s="170" t="s">
        <v>163</v>
      </c>
      <c r="U64" s="170" t="s">
        <v>164</v>
      </c>
      <c r="V64" s="209" t="s">
        <v>175</v>
      </c>
      <c r="W64" s="209" t="s">
        <v>176</v>
      </c>
      <c r="X64" s="209" t="s">
        <v>177</v>
      </c>
      <c r="Y64" s="210" t="s">
        <v>178</v>
      </c>
    </row>
    <row r="65" spans="1:25" ht="25.5">
      <c r="A65" s="5" t="s">
        <v>29</v>
      </c>
      <c r="B65" s="4"/>
      <c r="C65" s="4"/>
      <c r="D65" s="5"/>
      <c r="E65" s="5"/>
      <c r="F65" s="5"/>
      <c r="G65" s="4"/>
      <c r="H65" s="4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210"/>
      <c r="W65" s="210"/>
      <c r="X65" s="210"/>
      <c r="Y65" s="210"/>
    </row>
    <row r="66" spans="1:25" ht="12.75" customHeight="1">
      <c r="A66" s="247" t="s">
        <v>35</v>
      </c>
      <c r="B66" s="223" t="s">
        <v>36</v>
      </c>
      <c r="C66" s="40">
        <v>180</v>
      </c>
      <c r="D66" s="12">
        <v>15.5</v>
      </c>
      <c r="E66" s="12">
        <v>24.96</v>
      </c>
      <c r="F66" s="12">
        <v>4.15</v>
      </c>
      <c r="G66" s="12">
        <v>269.54</v>
      </c>
      <c r="H66" s="15">
        <v>307</v>
      </c>
      <c r="I66" s="180">
        <v>0</v>
      </c>
      <c r="J66" s="180">
        <v>0.06</v>
      </c>
      <c r="K66" s="180">
        <v>0.05</v>
      </c>
      <c r="L66" s="180">
        <v>5.01</v>
      </c>
      <c r="M66" s="180">
        <v>4.68</v>
      </c>
      <c r="N66" s="180">
        <v>86</v>
      </c>
      <c r="O66" s="180">
        <v>310</v>
      </c>
      <c r="P66" s="180">
        <v>18.1</v>
      </c>
      <c r="Q66" s="180">
        <v>1.02</v>
      </c>
      <c r="R66" s="167">
        <v>290</v>
      </c>
      <c r="S66" s="167"/>
      <c r="T66" s="167"/>
      <c r="U66" s="167"/>
      <c r="V66" s="212">
        <v>181.8</v>
      </c>
      <c r="W66" s="212">
        <v>11.07</v>
      </c>
      <c r="X66" s="212">
        <v>0.45</v>
      </c>
      <c r="Y66" s="212">
        <v>2.88</v>
      </c>
    </row>
    <row r="67" spans="1:25" ht="12.75" customHeight="1">
      <c r="A67" s="248"/>
      <c r="B67" s="42" t="s">
        <v>53</v>
      </c>
      <c r="C67" s="40">
        <v>200</v>
      </c>
      <c r="D67" s="30">
        <v>0.1</v>
      </c>
      <c r="E67" s="30">
        <v>0</v>
      </c>
      <c r="F67" s="30">
        <v>15.2</v>
      </c>
      <c r="G67" s="30">
        <v>61</v>
      </c>
      <c r="H67" s="30">
        <v>505</v>
      </c>
      <c r="I67" s="180">
        <v>1.4</v>
      </c>
      <c r="J67" s="180">
        <v>0</v>
      </c>
      <c r="K67" s="180">
        <v>0</v>
      </c>
      <c r="L67" s="180">
        <v>0</v>
      </c>
      <c r="M67" s="180"/>
      <c r="N67" s="180">
        <v>5</v>
      </c>
      <c r="O67" s="180">
        <v>0.8</v>
      </c>
      <c r="P67" s="180">
        <v>6</v>
      </c>
      <c r="Q67" s="180">
        <v>0.4</v>
      </c>
      <c r="R67" s="167">
        <v>16</v>
      </c>
      <c r="S67" s="167"/>
      <c r="T67" s="167"/>
      <c r="U67" s="167"/>
      <c r="V67" s="212">
        <v>16</v>
      </c>
      <c r="W67" s="212">
        <v>6</v>
      </c>
      <c r="X67" s="212">
        <v>0.8</v>
      </c>
      <c r="Y67" s="212">
        <v>2.2</v>
      </c>
    </row>
    <row r="68" spans="1:25" ht="12.75" customHeight="1">
      <c r="A68" s="248"/>
      <c r="B68" s="223" t="s">
        <v>39</v>
      </c>
      <c r="C68" s="40">
        <v>40</v>
      </c>
      <c r="D68" s="29">
        <v>3.04</v>
      </c>
      <c r="E68" s="29">
        <v>0.32</v>
      </c>
      <c r="F68" s="29">
        <v>19.68</v>
      </c>
      <c r="G68" s="30">
        <v>94</v>
      </c>
      <c r="H68" s="29">
        <v>114</v>
      </c>
      <c r="I68" s="181">
        <v>0</v>
      </c>
      <c r="J68" s="181">
        <v>0.044</v>
      </c>
      <c r="K68" s="181">
        <v>0.012</v>
      </c>
      <c r="L68" s="181">
        <v>0</v>
      </c>
      <c r="M68" s="181"/>
      <c r="N68" s="181">
        <v>8</v>
      </c>
      <c r="O68" s="181">
        <v>25.6</v>
      </c>
      <c r="P68" s="181">
        <v>5.6</v>
      </c>
      <c r="Q68" s="181">
        <v>0.44</v>
      </c>
      <c r="R68" s="167">
        <v>36.8</v>
      </c>
      <c r="S68" s="167"/>
      <c r="T68" s="167"/>
      <c r="U68" s="167"/>
      <c r="V68" s="212">
        <v>11</v>
      </c>
      <c r="W68" s="212">
        <v>15</v>
      </c>
      <c r="X68" s="212">
        <v>0.9</v>
      </c>
      <c r="Y68" s="212">
        <v>0</v>
      </c>
    </row>
    <row r="69" spans="1:25" ht="12.75" customHeight="1">
      <c r="A69" s="248"/>
      <c r="B69" s="44" t="s">
        <v>9</v>
      </c>
      <c r="C69" s="43">
        <v>20</v>
      </c>
      <c r="D69" s="16">
        <v>1.3</v>
      </c>
      <c r="E69" s="16">
        <v>0.3</v>
      </c>
      <c r="F69" s="16">
        <v>6.7</v>
      </c>
      <c r="G69" s="16">
        <v>34.8</v>
      </c>
      <c r="H69" s="18">
        <v>115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67"/>
      <c r="S69" s="167"/>
      <c r="T69" s="167"/>
      <c r="U69" s="167"/>
      <c r="V69" s="212"/>
      <c r="W69" s="212"/>
      <c r="X69" s="212"/>
      <c r="Y69" s="212"/>
    </row>
    <row r="70" spans="1:25" s="14" customFormat="1" ht="24">
      <c r="A70" s="249"/>
      <c r="B70" s="42" t="s">
        <v>148</v>
      </c>
      <c r="C70" s="40">
        <v>180</v>
      </c>
      <c r="D70" s="30">
        <v>9</v>
      </c>
      <c r="E70" s="30">
        <v>5.76</v>
      </c>
      <c r="F70" s="30">
        <v>7.2</v>
      </c>
      <c r="G70" s="30">
        <v>156.6</v>
      </c>
      <c r="H70" s="30">
        <v>536</v>
      </c>
      <c r="I70" s="168">
        <v>1.08</v>
      </c>
      <c r="J70" s="168">
        <v>0.054</v>
      </c>
      <c r="K70" s="168">
        <v>0.27</v>
      </c>
      <c r="L70" s="168"/>
      <c r="M70" s="168"/>
      <c r="N70" s="168">
        <v>214.2</v>
      </c>
      <c r="O70" s="168"/>
      <c r="P70" s="168"/>
      <c r="Q70" s="168">
        <v>0.18</v>
      </c>
      <c r="R70" s="181"/>
      <c r="S70" s="181"/>
      <c r="T70" s="181"/>
      <c r="U70" s="181"/>
      <c r="V70" s="212">
        <v>201.26</v>
      </c>
      <c r="W70" s="212">
        <v>23.4</v>
      </c>
      <c r="X70" s="212">
        <v>0.18</v>
      </c>
      <c r="Y70" s="212">
        <v>0.16</v>
      </c>
    </row>
    <row r="71" spans="1:25" s="202" customFormat="1" ht="16.5" customHeight="1">
      <c r="A71" s="166" t="s">
        <v>34</v>
      </c>
      <c r="B71" s="226"/>
      <c r="C71" s="193">
        <f>SUM(C66:C70)</f>
        <v>620</v>
      </c>
      <c r="D71" s="166">
        <f>SUM(D66:D70)</f>
        <v>28.94</v>
      </c>
      <c r="E71" s="166">
        <f>SUM(E66:E70)</f>
        <v>31.340000000000003</v>
      </c>
      <c r="F71" s="166">
        <f>SUM(F66:F70)</f>
        <v>52.93000000000001</v>
      </c>
      <c r="G71" s="193">
        <f>SUM(G66:G70)</f>
        <v>615.94</v>
      </c>
      <c r="H71" s="193"/>
      <c r="I71" s="187">
        <f aca="true" t="shared" si="3" ref="I71:R71">SUM(I66:I70)</f>
        <v>2.48</v>
      </c>
      <c r="J71" s="187">
        <f t="shared" si="3"/>
        <v>0.158</v>
      </c>
      <c r="K71" s="187">
        <f t="shared" si="3"/>
        <v>0.332</v>
      </c>
      <c r="L71" s="187">
        <f t="shared" si="3"/>
        <v>5.01</v>
      </c>
      <c r="M71" s="187">
        <f t="shared" si="3"/>
        <v>4.68</v>
      </c>
      <c r="N71" s="187">
        <f t="shared" si="3"/>
        <v>313.2</v>
      </c>
      <c r="O71" s="187">
        <f t="shared" si="3"/>
        <v>336.40000000000003</v>
      </c>
      <c r="P71" s="187">
        <f t="shared" si="3"/>
        <v>29.700000000000003</v>
      </c>
      <c r="Q71" s="187">
        <f t="shared" si="3"/>
        <v>2.04</v>
      </c>
      <c r="R71" s="188">
        <f t="shared" si="3"/>
        <v>342.8</v>
      </c>
      <c r="S71" s="188"/>
      <c r="T71" s="188"/>
      <c r="U71" s="188"/>
      <c r="V71" s="166">
        <f>SUM(V66:V70)</f>
        <v>410.06</v>
      </c>
      <c r="W71" s="166">
        <f>SUM(W66:W70)</f>
        <v>55.47</v>
      </c>
      <c r="X71" s="166">
        <f>SUM(X66:X70)</f>
        <v>2.33</v>
      </c>
      <c r="Y71" s="207">
        <f>SUM(Y66:Y70)</f>
        <v>5.24</v>
      </c>
    </row>
    <row r="72" spans="1:25" ht="12.75" customHeight="1">
      <c r="A72" s="250" t="s">
        <v>0</v>
      </c>
      <c r="B72" s="250" t="s">
        <v>2</v>
      </c>
      <c r="C72" s="250" t="s">
        <v>1</v>
      </c>
      <c r="D72" s="261" t="s">
        <v>13</v>
      </c>
      <c r="E72" s="261"/>
      <c r="F72" s="261"/>
      <c r="G72" s="250" t="s">
        <v>6</v>
      </c>
      <c r="H72" s="250" t="s">
        <v>7</v>
      </c>
      <c r="I72" s="265" t="s">
        <v>165</v>
      </c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7"/>
      <c r="V72" s="243" t="s">
        <v>165</v>
      </c>
      <c r="W72" s="243"/>
      <c r="X72" s="243"/>
      <c r="Y72" s="243"/>
    </row>
    <row r="73" spans="1:25" ht="25.5">
      <c r="A73" s="251"/>
      <c r="B73" s="251"/>
      <c r="C73" s="251"/>
      <c r="D73" s="5" t="s">
        <v>3</v>
      </c>
      <c r="E73" s="5" t="s">
        <v>4</v>
      </c>
      <c r="F73" s="5" t="s">
        <v>5</v>
      </c>
      <c r="G73" s="251"/>
      <c r="H73" s="251"/>
      <c r="I73" s="170" t="s">
        <v>154</v>
      </c>
      <c r="J73" s="170" t="s">
        <v>156</v>
      </c>
      <c r="K73" s="170" t="s">
        <v>157</v>
      </c>
      <c r="L73" s="170" t="s">
        <v>155</v>
      </c>
      <c r="M73" s="170" t="s">
        <v>158</v>
      </c>
      <c r="N73" s="170" t="s">
        <v>159</v>
      </c>
      <c r="O73" s="170" t="s">
        <v>166</v>
      </c>
      <c r="P73" s="170" t="s">
        <v>160</v>
      </c>
      <c r="Q73" s="170" t="s">
        <v>167</v>
      </c>
      <c r="R73" s="170" t="s">
        <v>161</v>
      </c>
      <c r="S73" s="170" t="s">
        <v>162</v>
      </c>
      <c r="T73" s="170" t="s">
        <v>163</v>
      </c>
      <c r="U73" s="170" t="s">
        <v>164</v>
      </c>
      <c r="V73" s="209" t="s">
        <v>175</v>
      </c>
      <c r="W73" s="209" t="s">
        <v>176</v>
      </c>
      <c r="X73" s="209" t="s">
        <v>177</v>
      </c>
      <c r="Y73" s="210" t="s">
        <v>178</v>
      </c>
    </row>
    <row r="74" spans="1:25" ht="25.5">
      <c r="A74" s="4" t="s">
        <v>21</v>
      </c>
      <c r="B74" s="4"/>
      <c r="C74" s="4"/>
      <c r="D74" s="5"/>
      <c r="E74" s="5"/>
      <c r="F74" s="5"/>
      <c r="G74" s="4"/>
      <c r="H74" s="4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210"/>
      <c r="W74" s="210"/>
      <c r="X74" s="210"/>
      <c r="Y74" s="210"/>
    </row>
    <row r="75" spans="1:25" ht="12.75">
      <c r="A75" s="248"/>
      <c r="B75" s="54" t="s">
        <v>47</v>
      </c>
      <c r="C75" s="51">
        <v>90</v>
      </c>
      <c r="D75" s="21">
        <v>16.02</v>
      </c>
      <c r="E75" s="23">
        <v>15.75</v>
      </c>
      <c r="F75" s="21">
        <v>12.87</v>
      </c>
      <c r="G75" s="21">
        <v>257.4</v>
      </c>
      <c r="H75" s="22">
        <v>386</v>
      </c>
      <c r="I75" s="169"/>
      <c r="J75" s="169"/>
      <c r="K75" s="169"/>
      <c r="L75" s="169"/>
      <c r="M75" s="169"/>
      <c r="N75" s="169"/>
      <c r="O75" s="169"/>
      <c r="P75" s="169"/>
      <c r="Q75" s="169"/>
      <c r="R75" s="180"/>
      <c r="S75" s="180"/>
      <c r="T75" s="180"/>
      <c r="U75" s="180"/>
      <c r="V75" s="211"/>
      <c r="W75" s="211"/>
      <c r="X75" s="211"/>
      <c r="Y75" s="211"/>
    </row>
    <row r="76" spans="1:25" ht="24">
      <c r="A76" s="248"/>
      <c r="B76" s="54" t="s">
        <v>129</v>
      </c>
      <c r="C76" s="51">
        <v>50</v>
      </c>
      <c r="D76" s="21">
        <v>1.26</v>
      </c>
      <c r="E76" s="23">
        <v>4</v>
      </c>
      <c r="F76" s="21">
        <v>4.33</v>
      </c>
      <c r="G76" s="21">
        <v>58.05</v>
      </c>
      <c r="H76" s="22">
        <v>448</v>
      </c>
      <c r="I76" s="169"/>
      <c r="J76" s="169"/>
      <c r="K76" s="169"/>
      <c r="L76" s="169"/>
      <c r="M76" s="169"/>
      <c r="N76" s="169"/>
      <c r="O76" s="169"/>
      <c r="P76" s="169"/>
      <c r="Q76" s="169"/>
      <c r="R76" s="180"/>
      <c r="S76" s="180"/>
      <c r="T76" s="180"/>
      <c r="U76" s="180"/>
      <c r="V76" s="211"/>
      <c r="W76" s="211"/>
      <c r="X76" s="211"/>
      <c r="Y76" s="211"/>
    </row>
    <row r="77" spans="1:25" ht="12.75">
      <c r="A77" s="248"/>
      <c r="B77" s="42" t="s">
        <v>60</v>
      </c>
      <c r="C77" s="40">
        <v>150</v>
      </c>
      <c r="D77" s="33">
        <v>4</v>
      </c>
      <c r="E77" s="33">
        <v>4.25</v>
      </c>
      <c r="F77" s="33">
        <v>24.56</v>
      </c>
      <c r="G77" s="33">
        <v>152.4</v>
      </c>
      <c r="H77" s="33">
        <v>314</v>
      </c>
      <c r="I77" s="169"/>
      <c r="J77" s="169"/>
      <c r="K77" s="169"/>
      <c r="L77" s="169"/>
      <c r="M77" s="169"/>
      <c r="N77" s="169"/>
      <c r="O77" s="169"/>
      <c r="P77" s="169"/>
      <c r="Q77" s="169"/>
      <c r="R77" s="180"/>
      <c r="S77" s="180"/>
      <c r="T77" s="180"/>
      <c r="U77" s="180"/>
      <c r="V77" s="211"/>
      <c r="W77" s="211"/>
      <c r="X77" s="211"/>
      <c r="Y77" s="211"/>
    </row>
    <row r="78" spans="1:25" ht="12.75">
      <c r="A78" s="248"/>
      <c r="B78" s="42" t="s">
        <v>48</v>
      </c>
      <c r="C78" s="40">
        <v>200</v>
      </c>
      <c r="D78" s="59">
        <v>3.6</v>
      </c>
      <c r="E78" s="59">
        <v>3.3</v>
      </c>
      <c r="F78" s="59">
        <v>25</v>
      </c>
      <c r="G78" s="59">
        <v>144</v>
      </c>
      <c r="H78" s="60">
        <v>959</v>
      </c>
      <c r="I78" s="169"/>
      <c r="J78" s="169"/>
      <c r="K78" s="169"/>
      <c r="L78" s="169"/>
      <c r="M78" s="169"/>
      <c r="N78" s="169"/>
      <c r="O78" s="169"/>
      <c r="P78" s="169"/>
      <c r="Q78" s="169"/>
      <c r="R78" s="180"/>
      <c r="S78" s="180"/>
      <c r="T78" s="180"/>
      <c r="U78" s="180"/>
      <c r="V78" s="211"/>
      <c r="W78" s="211"/>
      <c r="X78" s="211"/>
      <c r="Y78" s="211"/>
    </row>
    <row r="79" spans="1:25" ht="12.75">
      <c r="A79" s="248"/>
      <c r="B79" s="44" t="s">
        <v>9</v>
      </c>
      <c r="C79" s="43">
        <v>20</v>
      </c>
      <c r="D79" s="16">
        <v>1.3</v>
      </c>
      <c r="E79" s="16">
        <v>0.3</v>
      </c>
      <c r="F79" s="16">
        <v>6.7</v>
      </c>
      <c r="G79" s="16">
        <v>34.8</v>
      </c>
      <c r="H79" s="18">
        <v>115</v>
      </c>
      <c r="I79" s="169"/>
      <c r="J79" s="169"/>
      <c r="K79" s="169"/>
      <c r="L79" s="169"/>
      <c r="M79" s="169"/>
      <c r="N79" s="169"/>
      <c r="O79" s="169"/>
      <c r="P79" s="169"/>
      <c r="Q79" s="169"/>
      <c r="R79" s="180"/>
      <c r="S79" s="180"/>
      <c r="T79" s="180"/>
      <c r="U79" s="180"/>
      <c r="V79" s="211"/>
      <c r="W79" s="211"/>
      <c r="X79" s="211"/>
      <c r="Y79" s="211"/>
    </row>
    <row r="80" spans="1:25" ht="12.75">
      <c r="A80" s="248"/>
      <c r="B80" s="223" t="s">
        <v>39</v>
      </c>
      <c r="C80" s="40">
        <v>40</v>
      </c>
      <c r="D80" s="29">
        <v>3.04</v>
      </c>
      <c r="E80" s="29">
        <v>0.32</v>
      </c>
      <c r="F80" s="29">
        <v>19.68</v>
      </c>
      <c r="G80" s="30">
        <v>94</v>
      </c>
      <c r="H80" s="29">
        <v>114</v>
      </c>
      <c r="I80" s="203">
        <v>2.6</v>
      </c>
      <c r="J80" s="203">
        <v>0.08</v>
      </c>
      <c r="K80" s="203">
        <v>0</v>
      </c>
      <c r="L80" s="203"/>
      <c r="M80" s="203"/>
      <c r="N80" s="203">
        <v>22</v>
      </c>
      <c r="O80" s="203"/>
      <c r="P80" s="203"/>
      <c r="Q80" s="203">
        <v>0.2</v>
      </c>
      <c r="R80" s="203"/>
      <c r="S80" s="203"/>
      <c r="T80" s="203"/>
      <c r="U80" s="203"/>
      <c r="V80" s="212">
        <v>22</v>
      </c>
      <c r="W80" s="212">
        <v>6</v>
      </c>
      <c r="X80" s="212">
        <v>0.2</v>
      </c>
      <c r="Y80" s="212">
        <v>4.4</v>
      </c>
    </row>
    <row r="81" spans="1:25" s="199" customFormat="1" ht="12.75">
      <c r="A81" s="27" t="s">
        <v>34</v>
      </c>
      <c r="B81" s="227"/>
      <c r="C81" s="200">
        <f>SUM(C75:C80)</f>
        <v>550</v>
      </c>
      <c r="D81" s="27">
        <f>SUM(D75:D80)</f>
        <v>29.220000000000002</v>
      </c>
      <c r="E81" s="176">
        <f>SUM(E75:E80)</f>
        <v>27.92</v>
      </c>
      <c r="F81" s="27">
        <f>SUM(F75:F80)</f>
        <v>93.13999999999999</v>
      </c>
      <c r="G81" s="200">
        <f>SUM(G75:G80)</f>
        <v>740.65</v>
      </c>
      <c r="H81" s="204"/>
      <c r="I81" s="186">
        <f>SUM(I75:I80)</f>
        <v>2.6</v>
      </c>
      <c r="J81" s="186">
        <f>SUM(J75:J80)</f>
        <v>0.08</v>
      </c>
      <c r="K81" s="186">
        <f>SUM(K75:K80)</f>
        <v>0</v>
      </c>
      <c r="L81" s="186"/>
      <c r="M81" s="186"/>
      <c r="N81" s="186">
        <f>SUM(N75:N80)</f>
        <v>22</v>
      </c>
      <c r="O81" s="186"/>
      <c r="P81" s="186"/>
      <c r="Q81" s="186">
        <f>SUM(Q75:Q80)</f>
        <v>0.2</v>
      </c>
      <c r="R81" s="186">
        <f>SUM(R75:R80)</f>
        <v>0</v>
      </c>
      <c r="S81" s="186"/>
      <c r="T81" s="186"/>
      <c r="U81" s="186"/>
      <c r="V81" s="27">
        <f>SUM(V75:V80)</f>
        <v>22</v>
      </c>
      <c r="W81" s="27">
        <f>SUM(W75:W80)</f>
        <v>6</v>
      </c>
      <c r="X81" s="27">
        <f>SUM(X75:X80)</f>
        <v>0.2</v>
      </c>
      <c r="Y81" s="208">
        <f>SUM(Y75:Y80)</f>
        <v>4.4</v>
      </c>
    </row>
    <row r="82" spans="1:25" ht="12.75" customHeight="1">
      <c r="A82" s="250" t="s">
        <v>0</v>
      </c>
      <c r="B82" s="250" t="s">
        <v>2</v>
      </c>
      <c r="C82" s="250" t="s">
        <v>1</v>
      </c>
      <c r="D82" s="261" t="s">
        <v>13</v>
      </c>
      <c r="E82" s="261"/>
      <c r="F82" s="261"/>
      <c r="G82" s="250" t="s">
        <v>6</v>
      </c>
      <c r="H82" s="250" t="s">
        <v>7</v>
      </c>
      <c r="I82" s="265" t="s">
        <v>165</v>
      </c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7"/>
      <c r="V82" s="243" t="s">
        <v>165</v>
      </c>
      <c r="W82" s="243"/>
      <c r="X82" s="243"/>
      <c r="Y82" s="243"/>
    </row>
    <row r="83" spans="1:25" ht="25.5">
      <c r="A83" s="251"/>
      <c r="B83" s="251"/>
      <c r="C83" s="251"/>
      <c r="D83" s="5" t="s">
        <v>3</v>
      </c>
      <c r="E83" s="5" t="s">
        <v>4</v>
      </c>
      <c r="F83" s="5" t="s">
        <v>5</v>
      </c>
      <c r="G83" s="251"/>
      <c r="H83" s="251"/>
      <c r="I83" s="170" t="s">
        <v>154</v>
      </c>
      <c r="J83" s="170" t="s">
        <v>156</v>
      </c>
      <c r="K83" s="170" t="s">
        <v>157</v>
      </c>
      <c r="L83" s="170" t="s">
        <v>155</v>
      </c>
      <c r="M83" s="170" t="s">
        <v>158</v>
      </c>
      <c r="N83" s="170" t="s">
        <v>159</v>
      </c>
      <c r="O83" s="170" t="s">
        <v>166</v>
      </c>
      <c r="P83" s="170" t="s">
        <v>160</v>
      </c>
      <c r="Q83" s="170" t="s">
        <v>167</v>
      </c>
      <c r="R83" s="170" t="s">
        <v>161</v>
      </c>
      <c r="S83" s="170" t="s">
        <v>162</v>
      </c>
      <c r="T83" s="170" t="s">
        <v>163</v>
      </c>
      <c r="U83" s="170" t="s">
        <v>164</v>
      </c>
      <c r="V83" s="209" t="s">
        <v>175</v>
      </c>
      <c r="W83" s="209" t="s">
        <v>176</v>
      </c>
      <c r="X83" s="209" t="s">
        <v>177</v>
      </c>
      <c r="Y83" s="210" t="s">
        <v>178</v>
      </c>
    </row>
    <row r="84" spans="1:25" ht="25.5">
      <c r="A84" s="4" t="s">
        <v>22</v>
      </c>
      <c r="B84" s="4"/>
      <c r="C84" s="4"/>
      <c r="D84" s="5"/>
      <c r="E84" s="5"/>
      <c r="F84" s="5"/>
      <c r="G84" s="4"/>
      <c r="H84" s="4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210"/>
      <c r="W84" s="210"/>
      <c r="X84" s="210"/>
      <c r="Y84" s="210"/>
    </row>
    <row r="85" spans="1:25" ht="15" customHeight="1">
      <c r="A85" s="244" t="s">
        <v>35</v>
      </c>
      <c r="B85" s="42" t="s">
        <v>104</v>
      </c>
      <c r="C85" s="40">
        <v>150</v>
      </c>
      <c r="D85" s="13">
        <v>9.07</v>
      </c>
      <c r="E85" s="13">
        <v>7.6</v>
      </c>
      <c r="F85" s="13">
        <v>25.5</v>
      </c>
      <c r="G85" s="13">
        <v>206.25</v>
      </c>
      <c r="H85" s="6">
        <v>301</v>
      </c>
      <c r="I85" s="169">
        <v>9</v>
      </c>
      <c r="J85" s="169">
        <v>0.17</v>
      </c>
      <c r="K85" s="169">
        <v>1.26</v>
      </c>
      <c r="L85" s="169">
        <v>36</v>
      </c>
      <c r="M85" s="169"/>
      <c r="N85" s="169">
        <v>22.5</v>
      </c>
      <c r="O85" s="169">
        <v>20</v>
      </c>
      <c r="P85" s="169">
        <v>3</v>
      </c>
      <c r="Q85" s="169">
        <v>4.32</v>
      </c>
      <c r="R85" s="167">
        <v>26</v>
      </c>
      <c r="S85" s="167"/>
      <c r="T85" s="167"/>
      <c r="U85" s="167"/>
      <c r="V85" s="212">
        <v>27</v>
      </c>
      <c r="W85" s="212">
        <v>15.3</v>
      </c>
      <c r="X85" s="212">
        <v>0.45</v>
      </c>
      <c r="Y85" s="212">
        <v>0</v>
      </c>
    </row>
    <row r="86" spans="1:25" ht="24">
      <c r="A86" s="244"/>
      <c r="B86" s="54" t="s">
        <v>129</v>
      </c>
      <c r="C86" s="51">
        <v>50</v>
      </c>
      <c r="D86" s="21">
        <v>1.26</v>
      </c>
      <c r="E86" s="23">
        <v>4</v>
      </c>
      <c r="F86" s="21">
        <v>4.33</v>
      </c>
      <c r="G86" s="21">
        <v>58.05</v>
      </c>
      <c r="H86" s="22">
        <v>448</v>
      </c>
      <c r="I86" s="169">
        <v>5.1</v>
      </c>
      <c r="J86" s="169">
        <v>0.13</v>
      </c>
      <c r="K86" s="169">
        <v>0.1</v>
      </c>
      <c r="L86" s="169"/>
      <c r="M86" s="169"/>
      <c r="N86" s="169">
        <v>39</v>
      </c>
      <c r="O86" s="169"/>
      <c r="P86" s="169"/>
      <c r="Q86" s="169">
        <v>1</v>
      </c>
      <c r="R86" s="167"/>
      <c r="S86" s="167"/>
      <c r="T86" s="167"/>
      <c r="U86" s="167"/>
      <c r="V86" s="212">
        <v>60</v>
      </c>
      <c r="W86" s="212">
        <v>8.2</v>
      </c>
      <c r="X86" s="212">
        <v>0.1</v>
      </c>
      <c r="Y86" s="212">
        <v>2.1</v>
      </c>
    </row>
    <row r="87" spans="1:25" ht="24">
      <c r="A87" s="244"/>
      <c r="B87" s="42" t="s">
        <v>55</v>
      </c>
      <c r="C87" s="45">
        <v>200</v>
      </c>
      <c r="D87" s="61">
        <v>0.2</v>
      </c>
      <c r="E87" s="61">
        <v>0.12</v>
      </c>
      <c r="F87" s="61">
        <v>39</v>
      </c>
      <c r="G87" s="64">
        <v>158</v>
      </c>
      <c r="H87" s="61">
        <v>524</v>
      </c>
      <c r="I87" s="169"/>
      <c r="J87" s="169"/>
      <c r="K87" s="169"/>
      <c r="L87" s="169"/>
      <c r="M87" s="169"/>
      <c r="N87" s="169"/>
      <c r="O87" s="169"/>
      <c r="P87" s="169"/>
      <c r="Q87" s="169"/>
      <c r="R87" s="167"/>
      <c r="S87" s="167"/>
      <c r="T87" s="167"/>
      <c r="U87" s="167"/>
      <c r="V87" s="212"/>
      <c r="W87" s="212"/>
      <c r="X87" s="212"/>
      <c r="Y87" s="212"/>
    </row>
    <row r="88" spans="1:25" s="10" customFormat="1" ht="13.5" customHeight="1">
      <c r="A88" s="244"/>
      <c r="B88" s="223" t="s">
        <v>138</v>
      </c>
      <c r="C88" s="40">
        <v>200</v>
      </c>
      <c r="D88" s="6">
        <v>5.8</v>
      </c>
      <c r="E88" s="6">
        <v>5</v>
      </c>
      <c r="F88" s="6">
        <v>9.6</v>
      </c>
      <c r="G88" s="6">
        <v>106</v>
      </c>
      <c r="H88" s="6">
        <v>515</v>
      </c>
      <c r="I88" s="167">
        <v>2.6</v>
      </c>
      <c r="J88" s="167">
        <v>0.08</v>
      </c>
      <c r="K88" s="167">
        <v>0.3</v>
      </c>
      <c r="L88" s="167"/>
      <c r="M88" s="167"/>
      <c r="N88" s="167">
        <v>240</v>
      </c>
      <c r="O88" s="167"/>
      <c r="P88" s="167"/>
      <c r="Q88" s="167">
        <v>0.2</v>
      </c>
      <c r="R88" s="181"/>
      <c r="S88" s="181"/>
      <c r="T88" s="181"/>
      <c r="U88" s="181"/>
      <c r="V88" s="211">
        <v>240</v>
      </c>
      <c r="W88" s="211">
        <v>28</v>
      </c>
      <c r="X88" s="211">
        <v>0.2</v>
      </c>
      <c r="Y88" s="211">
        <v>2.6</v>
      </c>
    </row>
    <row r="89" spans="1:25" s="10" customFormat="1" ht="13.5" customHeight="1">
      <c r="A89" s="244"/>
      <c r="B89" s="44" t="s">
        <v>9</v>
      </c>
      <c r="C89" s="43">
        <v>20</v>
      </c>
      <c r="D89" s="16">
        <v>1.3</v>
      </c>
      <c r="E89" s="16">
        <v>0.3</v>
      </c>
      <c r="F89" s="16">
        <v>6.7</v>
      </c>
      <c r="G89" s="16">
        <v>34.8</v>
      </c>
      <c r="H89" s="18">
        <v>115</v>
      </c>
      <c r="I89" s="167"/>
      <c r="J89" s="167"/>
      <c r="K89" s="167"/>
      <c r="L89" s="167"/>
      <c r="M89" s="167"/>
      <c r="N89" s="167"/>
      <c r="O89" s="167"/>
      <c r="P89" s="167"/>
      <c r="Q89" s="167"/>
      <c r="R89" s="181"/>
      <c r="S89" s="181"/>
      <c r="T89" s="181"/>
      <c r="U89" s="181"/>
      <c r="V89" s="211"/>
      <c r="W89" s="211"/>
      <c r="X89" s="211"/>
      <c r="Y89" s="211"/>
    </row>
    <row r="90" spans="1:25" ht="15" customHeight="1">
      <c r="A90" s="244"/>
      <c r="B90" s="223" t="s">
        <v>39</v>
      </c>
      <c r="C90" s="40">
        <v>40</v>
      </c>
      <c r="D90" s="29">
        <v>3.04</v>
      </c>
      <c r="E90" s="29">
        <v>0.32</v>
      </c>
      <c r="F90" s="29">
        <v>19.68</v>
      </c>
      <c r="G90" s="30">
        <v>94</v>
      </c>
      <c r="H90" s="29">
        <v>114</v>
      </c>
      <c r="I90" s="181">
        <v>0</v>
      </c>
      <c r="J90" s="181">
        <v>0.044</v>
      </c>
      <c r="K90" s="181">
        <v>0.012</v>
      </c>
      <c r="L90" s="181">
        <v>0</v>
      </c>
      <c r="M90" s="181"/>
      <c r="N90" s="181">
        <v>8</v>
      </c>
      <c r="O90" s="181">
        <v>25.6</v>
      </c>
      <c r="P90" s="181">
        <v>5.6</v>
      </c>
      <c r="Q90" s="181">
        <v>0.44</v>
      </c>
      <c r="R90" s="167">
        <v>36.8</v>
      </c>
      <c r="S90" s="167"/>
      <c r="T90" s="167"/>
      <c r="U90" s="167"/>
      <c r="V90" s="212">
        <v>11</v>
      </c>
      <c r="W90" s="212">
        <v>15</v>
      </c>
      <c r="X90" s="212">
        <v>0.9</v>
      </c>
      <c r="Y90" s="212">
        <v>0</v>
      </c>
    </row>
    <row r="91" spans="1:25" s="199" customFormat="1" ht="15" customHeight="1">
      <c r="A91" s="27" t="s">
        <v>34</v>
      </c>
      <c r="B91" s="227"/>
      <c r="C91" s="200">
        <f>SUM(C85:C90)</f>
        <v>660</v>
      </c>
      <c r="D91" s="27">
        <f>SUM(D85:D90)</f>
        <v>20.669999999999998</v>
      </c>
      <c r="E91" s="27">
        <f>SUM(E85:E90)</f>
        <v>17.34</v>
      </c>
      <c r="F91" s="27">
        <f>SUM(F85:F90)</f>
        <v>104.81</v>
      </c>
      <c r="G91" s="200">
        <f>SUM(G85:G90)</f>
        <v>657.0999999999999</v>
      </c>
      <c r="H91" s="200"/>
      <c r="I91" s="185">
        <f aca="true" t="shared" si="4" ref="I91:N91">SUM(I85:I90)</f>
        <v>16.7</v>
      </c>
      <c r="J91" s="185">
        <f t="shared" si="4"/>
        <v>0.42400000000000004</v>
      </c>
      <c r="K91" s="185">
        <f t="shared" si="4"/>
        <v>1.6720000000000002</v>
      </c>
      <c r="L91" s="185">
        <f t="shared" si="4"/>
        <v>36</v>
      </c>
      <c r="M91" s="185">
        <f t="shared" si="4"/>
        <v>0</v>
      </c>
      <c r="N91" s="185">
        <f t="shared" si="4"/>
        <v>309.5</v>
      </c>
      <c r="O91" s="185"/>
      <c r="P91" s="185"/>
      <c r="Q91" s="185">
        <f>SUM(Q85:Q90)</f>
        <v>5.960000000000001</v>
      </c>
      <c r="R91" s="186"/>
      <c r="S91" s="186"/>
      <c r="T91" s="186"/>
      <c r="U91" s="186"/>
      <c r="V91" s="27">
        <f>SUM(V85:V90)</f>
        <v>338</v>
      </c>
      <c r="W91" s="27">
        <f>SUM(W85:W90)</f>
        <v>66.5</v>
      </c>
      <c r="X91" s="27">
        <f>SUM(X85:X90)</f>
        <v>1.65</v>
      </c>
      <c r="Y91" s="208">
        <f>SUM(Y85:Y90)</f>
        <v>4.7</v>
      </c>
    </row>
    <row r="92" spans="1:25" ht="12.75" customHeight="1">
      <c r="A92" s="250" t="s">
        <v>0</v>
      </c>
      <c r="B92" s="250" t="s">
        <v>2</v>
      </c>
      <c r="C92" s="250" t="s">
        <v>1</v>
      </c>
      <c r="D92" s="261" t="s">
        <v>13</v>
      </c>
      <c r="E92" s="261"/>
      <c r="F92" s="261"/>
      <c r="G92" s="250" t="s">
        <v>6</v>
      </c>
      <c r="H92" s="250" t="s">
        <v>7</v>
      </c>
      <c r="I92" s="265" t="s">
        <v>165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7"/>
      <c r="V92" s="243" t="s">
        <v>165</v>
      </c>
      <c r="W92" s="243"/>
      <c r="X92" s="243"/>
      <c r="Y92" s="243"/>
    </row>
    <row r="93" spans="1:25" ht="25.5">
      <c r="A93" s="251"/>
      <c r="B93" s="251"/>
      <c r="C93" s="251"/>
      <c r="D93" s="5" t="s">
        <v>3</v>
      </c>
      <c r="E93" s="5" t="s">
        <v>4</v>
      </c>
      <c r="F93" s="5" t="s">
        <v>5</v>
      </c>
      <c r="G93" s="251"/>
      <c r="H93" s="251"/>
      <c r="I93" s="170" t="s">
        <v>154</v>
      </c>
      <c r="J93" s="170" t="s">
        <v>156</v>
      </c>
      <c r="K93" s="170" t="s">
        <v>157</v>
      </c>
      <c r="L93" s="170" t="s">
        <v>155</v>
      </c>
      <c r="M93" s="170" t="s">
        <v>158</v>
      </c>
      <c r="N93" s="170" t="s">
        <v>159</v>
      </c>
      <c r="O93" s="170" t="s">
        <v>166</v>
      </c>
      <c r="P93" s="170" t="s">
        <v>160</v>
      </c>
      <c r="Q93" s="170" t="s">
        <v>167</v>
      </c>
      <c r="R93" s="170" t="s">
        <v>161</v>
      </c>
      <c r="S93" s="170" t="s">
        <v>162</v>
      </c>
      <c r="T93" s="170" t="s">
        <v>163</v>
      </c>
      <c r="U93" s="170" t="s">
        <v>164</v>
      </c>
      <c r="V93" s="209" t="s">
        <v>175</v>
      </c>
      <c r="W93" s="209" t="s">
        <v>176</v>
      </c>
      <c r="X93" s="209" t="s">
        <v>177</v>
      </c>
      <c r="Y93" s="210" t="s">
        <v>178</v>
      </c>
    </row>
    <row r="94" spans="1:25" ht="25.5">
      <c r="A94" s="5" t="s">
        <v>23</v>
      </c>
      <c r="B94" s="4"/>
      <c r="C94" s="4"/>
      <c r="D94" s="5"/>
      <c r="E94" s="5"/>
      <c r="F94" s="5"/>
      <c r="G94" s="4"/>
      <c r="H94" s="4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210"/>
      <c r="W94" s="210"/>
      <c r="X94" s="210"/>
      <c r="Y94" s="210"/>
    </row>
    <row r="95" spans="1:25" ht="15" customHeight="1">
      <c r="A95" s="247" t="s">
        <v>35</v>
      </c>
      <c r="B95" s="42" t="s">
        <v>96</v>
      </c>
      <c r="C95" s="40">
        <v>100</v>
      </c>
      <c r="D95" s="30">
        <v>0.4</v>
      </c>
      <c r="E95" s="30">
        <v>0.4</v>
      </c>
      <c r="F95" s="30">
        <v>9.8</v>
      </c>
      <c r="G95" s="30">
        <v>47</v>
      </c>
      <c r="H95" s="30">
        <v>118</v>
      </c>
      <c r="I95" s="181">
        <v>10</v>
      </c>
      <c r="J95" s="181">
        <v>0.03</v>
      </c>
      <c r="K95" s="181">
        <v>0.02</v>
      </c>
      <c r="L95" s="181">
        <v>0</v>
      </c>
      <c r="M95" s="181"/>
      <c r="N95" s="181">
        <v>16</v>
      </c>
      <c r="O95" s="181">
        <v>11</v>
      </c>
      <c r="P95" s="181">
        <v>9</v>
      </c>
      <c r="Q95" s="181">
        <v>2.2</v>
      </c>
      <c r="R95" s="167">
        <v>278</v>
      </c>
      <c r="S95" s="167"/>
      <c r="T95" s="167"/>
      <c r="U95" s="167"/>
      <c r="V95" s="212">
        <v>16</v>
      </c>
      <c r="W95" s="212">
        <v>9</v>
      </c>
      <c r="X95" s="212">
        <v>2.2</v>
      </c>
      <c r="Y95" s="212">
        <v>10</v>
      </c>
    </row>
    <row r="96" spans="1:25" s="205" customFormat="1" ht="28.5" customHeight="1">
      <c r="A96" s="248"/>
      <c r="B96" s="42" t="s">
        <v>108</v>
      </c>
      <c r="C96" s="40">
        <v>215</v>
      </c>
      <c r="D96" s="30">
        <v>9.9</v>
      </c>
      <c r="E96" s="30">
        <v>3.36</v>
      </c>
      <c r="F96" s="30">
        <v>7.3</v>
      </c>
      <c r="G96" s="30">
        <v>318.8</v>
      </c>
      <c r="H96" s="30">
        <v>323</v>
      </c>
      <c r="I96" s="203">
        <v>0.54</v>
      </c>
      <c r="J96" s="203">
        <v>0.12</v>
      </c>
      <c r="K96" s="203">
        <v>0.54</v>
      </c>
      <c r="L96" s="203"/>
      <c r="M96" s="203"/>
      <c r="N96" s="203">
        <v>262.3</v>
      </c>
      <c r="O96" s="203"/>
      <c r="P96" s="203"/>
      <c r="Q96" s="203">
        <v>2.007</v>
      </c>
      <c r="R96" s="168"/>
      <c r="S96" s="168"/>
      <c r="T96" s="168"/>
      <c r="U96" s="168"/>
      <c r="V96" s="212">
        <v>271.77</v>
      </c>
      <c r="W96" s="212">
        <v>22.04</v>
      </c>
      <c r="X96" s="212">
        <v>0.82</v>
      </c>
      <c r="Y96" s="212">
        <v>0</v>
      </c>
    </row>
    <row r="97" spans="1:25" ht="26.25" customHeight="1">
      <c r="A97" s="248"/>
      <c r="B97" s="42" t="s">
        <v>152</v>
      </c>
      <c r="C97" s="40">
        <v>180</v>
      </c>
      <c r="D97" s="30">
        <v>5.22</v>
      </c>
      <c r="E97" s="30">
        <v>4.5</v>
      </c>
      <c r="F97" s="30">
        <v>7.2</v>
      </c>
      <c r="G97" s="30">
        <v>90</v>
      </c>
      <c r="H97" s="30">
        <v>535</v>
      </c>
      <c r="I97" s="168">
        <v>1.26</v>
      </c>
      <c r="J97" s="168">
        <v>0.072</v>
      </c>
      <c r="K97" s="168">
        <v>0.3</v>
      </c>
      <c r="L97" s="168"/>
      <c r="M97" s="168"/>
      <c r="N97" s="168">
        <v>216</v>
      </c>
      <c r="O97" s="168"/>
      <c r="P97" s="168"/>
      <c r="Q97" s="168">
        <v>0.18</v>
      </c>
      <c r="R97" s="167"/>
      <c r="S97" s="167"/>
      <c r="T97" s="167"/>
      <c r="U97" s="167"/>
      <c r="V97" s="212">
        <v>232.3</v>
      </c>
      <c r="W97" s="212">
        <v>23.4</v>
      </c>
      <c r="X97" s="212">
        <v>0.18</v>
      </c>
      <c r="Y97" s="212">
        <v>0.18</v>
      </c>
    </row>
    <row r="98" spans="1:25" ht="13.5" customHeight="1">
      <c r="A98" s="248"/>
      <c r="B98" s="44" t="s">
        <v>9</v>
      </c>
      <c r="C98" s="43">
        <v>20</v>
      </c>
      <c r="D98" s="16">
        <v>1.3</v>
      </c>
      <c r="E98" s="16">
        <v>0.3</v>
      </c>
      <c r="F98" s="16">
        <v>6.7</v>
      </c>
      <c r="G98" s="16">
        <v>34.8</v>
      </c>
      <c r="H98" s="18">
        <v>115</v>
      </c>
      <c r="I98" s="168"/>
      <c r="J98" s="168"/>
      <c r="K98" s="168"/>
      <c r="L98" s="168"/>
      <c r="M98" s="168"/>
      <c r="N98" s="168"/>
      <c r="O98" s="168"/>
      <c r="P98" s="168"/>
      <c r="Q98" s="168"/>
      <c r="R98" s="167"/>
      <c r="S98" s="167"/>
      <c r="T98" s="167"/>
      <c r="U98" s="167"/>
      <c r="V98" s="212"/>
      <c r="W98" s="212"/>
      <c r="X98" s="212"/>
      <c r="Y98" s="212"/>
    </row>
    <row r="99" spans="1:25" ht="15" customHeight="1">
      <c r="A99" s="249"/>
      <c r="B99" s="223" t="s">
        <v>39</v>
      </c>
      <c r="C99" s="40">
        <v>40</v>
      </c>
      <c r="D99" s="29">
        <v>3.04</v>
      </c>
      <c r="E99" s="29">
        <v>0.32</v>
      </c>
      <c r="F99" s="29">
        <v>19.68</v>
      </c>
      <c r="G99" s="30">
        <v>94</v>
      </c>
      <c r="H99" s="29">
        <v>114</v>
      </c>
      <c r="I99" s="181">
        <v>0</v>
      </c>
      <c r="J99" s="181">
        <v>0.044</v>
      </c>
      <c r="K99" s="181">
        <v>0.012</v>
      </c>
      <c r="L99" s="181">
        <v>0</v>
      </c>
      <c r="M99" s="181"/>
      <c r="N99" s="181">
        <v>8</v>
      </c>
      <c r="O99" s="181">
        <v>25.6</v>
      </c>
      <c r="P99" s="181">
        <v>5.6</v>
      </c>
      <c r="Q99" s="181">
        <v>0.44</v>
      </c>
      <c r="R99" s="167">
        <v>36.8</v>
      </c>
      <c r="S99" s="167"/>
      <c r="T99" s="167"/>
      <c r="U99" s="167"/>
      <c r="V99" s="212">
        <v>11</v>
      </c>
      <c r="W99" s="212">
        <v>15</v>
      </c>
      <c r="X99" s="212">
        <v>0.9</v>
      </c>
      <c r="Y99" s="212">
        <v>0</v>
      </c>
    </row>
    <row r="100" spans="1:25" s="11" customFormat="1" ht="15" customHeight="1">
      <c r="A100" s="27" t="s">
        <v>34</v>
      </c>
      <c r="B100" s="227"/>
      <c r="C100" s="26">
        <f>SUM(C95:C99)</f>
        <v>555</v>
      </c>
      <c r="D100" s="27">
        <f>SUM(D95:D99)</f>
        <v>19.86</v>
      </c>
      <c r="E100" s="27">
        <f>SUM(E95:E99)</f>
        <v>8.88</v>
      </c>
      <c r="F100" s="27">
        <f>SUM(F95:F99)</f>
        <v>50.68</v>
      </c>
      <c r="G100" s="26">
        <f>SUM(G95:G99)</f>
        <v>584.6</v>
      </c>
      <c r="H100" s="26"/>
      <c r="I100" s="200">
        <f aca="true" t="shared" si="5" ref="I100:Y100">SUM(I95:I99)</f>
        <v>11.799999999999999</v>
      </c>
      <c r="J100" s="27">
        <f t="shared" si="5"/>
        <v>0.26599999999999996</v>
      </c>
      <c r="K100" s="27">
        <f t="shared" si="5"/>
        <v>0.8720000000000001</v>
      </c>
      <c r="L100" s="27">
        <f t="shared" si="5"/>
        <v>0</v>
      </c>
      <c r="M100" s="200">
        <f t="shared" si="5"/>
        <v>0</v>
      </c>
      <c r="N100" s="200">
        <f t="shared" si="5"/>
        <v>502.3</v>
      </c>
      <c r="O100" s="27">
        <f t="shared" si="5"/>
        <v>36.6</v>
      </c>
      <c r="P100" s="27">
        <f t="shared" si="5"/>
        <v>14.6</v>
      </c>
      <c r="Q100" s="200">
        <f t="shared" si="5"/>
        <v>4.827000000000001</v>
      </c>
      <c r="R100" s="27">
        <f t="shared" si="5"/>
        <v>314.8</v>
      </c>
      <c r="S100" s="27">
        <f t="shared" si="5"/>
        <v>0</v>
      </c>
      <c r="T100" s="27">
        <f t="shared" si="5"/>
        <v>0</v>
      </c>
      <c r="U100" s="200">
        <f t="shared" si="5"/>
        <v>0</v>
      </c>
      <c r="V100" s="27">
        <f t="shared" si="5"/>
        <v>531.0699999999999</v>
      </c>
      <c r="W100" s="27">
        <f t="shared" si="5"/>
        <v>69.44</v>
      </c>
      <c r="X100" s="27">
        <f t="shared" si="5"/>
        <v>4.1000000000000005</v>
      </c>
      <c r="Y100" s="208">
        <f t="shared" si="5"/>
        <v>10.18</v>
      </c>
    </row>
    <row r="101" spans="1:25" ht="12.75">
      <c r="A101" s="38"/>
      <c r="B101" s="224"/>
      <c r="C101" s="250" t="s">
        <v>1</v>
      </c>
      <c r="D101" s="261" t="s">
        <v>13</v>
      </c>
      <c r="E101" s="261"/>
      <c r="F101" s="261"/>
      <c r="G101" s="250" t="s">
        <v>6</v>
      </c>
      <c r="H101" s="38"/>
      <c r="I101" s="265" t="s">
        <v>165</v>
      </c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7"/>
      <c r="V101" s="243" t="s">
        <v>165</v>
      </c>
      <c r="W101" s="243"/>
      <c r="X101" s="243"/>
      <c r="Y101" s="243"/>
    </row>
    <row r="102" spans="1:25" ht="25.5">
      <c r="A102" s="38"/>
      <c r="B102" s="224"/>
      <c r="C102" s="251"/>
      <c r="D102" s="37" t="s">
        <v>3</v>
      </c>
      <c r="E102" s="37" t="s">
        <v>4</v>
      </c>
      <c r="F102" s="37" t="s">
        <v>5</v>
      </c>
      <c r="G102" s="251"/>
      <c r="H102" s="38"/>
      <c r="I102" s="170" t="s">
        <v>154</v>
      </c>
      <c r="J102" s="170" t="s">
        <v>156</v>
      </c>
      <c r="K102" s="170" t="s">
        <v>157</v>
      </c>
      <c r="L102" s="170" t="s">
        <v>155</v>
      </c>
      <c r="M102" s="170" t="s">
        <v>158</v>
      </c>
      <c r="N102" s="170" t="s">
        <v>159</v>
      </c>
      <c r="O102" s="170" t="s">
        <v>166</v>
      </c>
      <c r="P102" s="170" t="s">
        <v>160</v>
      </c>
      <c r="Q102" s="170" t="s">
        <v>167</v>
      </c>
      <c r="R102" s="170" t="s">
        <v>161</v>
      </c>
      <c r="S102" s="170" t="s">
        <v>162</v>
      </c>
      <c r="T102" s="170" t="s">
        <v>163</v>
      </c>
      <c r="U102" s="170" t="s">
        <v>164</v>
      </c>
      <c r="V102" s="209" t="s">
        <v>175</v>
      </c>
      <c r="W102" s="209" t="s">
        <v>176</v>
      </c>
      <c r="X102" s="209" t="s">
        <v>177</v>
      </c>
      <c r="Y102" s="210" t="s">
        <v>178</v>
      </c>
    </row>
    <row r="103" spans="1:25" ht="15" customHeight="1">
      <c r="A103" s="254" t="s">
        <v>110</v>
      </c>
      <c r="B103" s="255"/>
      <c r="C103" s="69">
        <f>C100+C91+C81+C71+C62+C51+C31+C41+C21+C12</f>
        <v>6245</v>
      </c>
      <c r="D103" s="69">
        <f>D100+D91+D81+D71+D62+D51+D31+D41+D21+D12</f>
        <v>216.6</v>
      </c>
      <c r="E103" s="69">
        <f>E100+E91+E81+E71+E62+E51+E31+E41+E21+E12</f>
        <v>203.17000000000002</v>
      </c>
      <c r="F103" s="69">
        <f>F100+F91+F81+F71+F62+F51+F31+F41+F21+F12</f>
        <v>879.2499999999999</v>
      </c>
      <c r="G103" s="69">
        <f>G100+G91+G81+G71+G62+G51+G31+G41+G21+G12</f>
        <v>6332.610000000001</v>
      </c>
      <c r="H103" s="67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69" t="e">
        <f>#REF!+#REF!+#REF!+#REF!+#REF!+#REF!+#REF!+#REF!+#REF!+#REF!</f>
        <v>#REF!</v>
      </c>
      <c r="W103" s="69" t="e">
        <f>#REF!+#REF!+#REF!+#REF!+#REF!+#REF!+#REF!+#REF!+#REF!+#REF!</f>
        <v>#REF!</v>
      </c>
      <c r="X103" s="69" t="e">
        <f>#REF!+#REF!+#REF!+#REF!+#REF!+#REF!+#REF!+#REF!+#REF!+#REF!</f>
        <v>#REF!</v>
      </c>
      <c r="Y103" s="69" t="e">
        <f>#REF!+#REF!+#REF!+#REF!+#REF!+#REF!+#REF!+#REF!+#REF!+#REF!</f>
        <v>#REF!</v>
      </c>
    </row>
    <row r="104" spans="1:25" ht="15" customHeight="1">
      <c r="A104" s="254" t="s">
        <v>111</v>
      </c>
      <c r="B104" s="256"/>
      <c r="C104" s="68">
        <f>C103/10</f>
        <v>624.5</v>
      </c>
      <c r="D104" s="68">
        <f>D103/10</f>
        <v>21.66</v>
      </c>
      <c r="E104" s="68">
        <f>E103/10</f>
        <v>20.317</v>
      </c>
      <c r="F104" s="68">
        <f>F103/10</f>
        <v>87.92499999999998</v>
      </c>
      <c r="G104" s="68">
        <f>G103/10</f>
        <v>633.2610000000001</v>
      </c>
      <c r="H104" s="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68" t="e">
        <f>V103/10</f>
        <v>#REF!</v>
      </c>
      <c r="W104" s="68" t="e">
        <f>W103/10</f>
        <v>#REF!</v>
      </c>
      <c r="X104" s="68" t="e">
        <f>X103/10</f>
        <v>#REF!</v>
      </c>
      <c r="Y104" s="68" t="e">
        <f>Y103/10</f>
        <v>#REF!</v>
      </c>
    </row>
    <row r="105" spans="1:25" ht="36" customHeight="1">
      <c r="A105" s="245" t="s">
        <v>217</v>
      </c>
      <c r="B105" s="246"/>
      <c r="C105" s="70"/>
      <c r="D105" s="71">
        <v>19.25</v>
      </c>
      <c r="E105" s="71">
        <v>19.75</v>
      </c>
      <c r="F105" s="71">
        <v>83.75</v>
      </c>
      <c r="G105" s="71">
        <v>587.5</v>
      </c>
      <c r="H105" s="67"/>
      <c r="I105" s="183">
        <v>36</v>
      </c>
      <c r="J105" s="183">
        <v>0.72</v>
      </c>
      <c r="K105" s="183">
        <v>0.84</v>
      </c>
      <c r="L105" s="183">
        <v>420</v>
      </c>
      <c r="M105" s="183">
        <v>6</v>
      </c>
      <c r="N105" s="183">
        <v>660</v>
      </c>
      <c r="O105" s="183">
        <v>660</v>
      </c>
      <c r="P105" s="183">
        <v>150</v>
      </c>
      <c r="Q105" s="183">
        <v>7.2</v>
      </c>
      <c r="R105" s="183">
        <v>660</v>
      </c>
      <c r="S105" s="183">
        <v>0.06</v>
      </c>
      <c r="T105" s="183">
        <v>0.018</v>
      </c>
      <c r="U105" s="183">
        <v>1.8</v>
      </c>
      <c r="V105" s="168">
        <v>660</v>
      </c>
      <c r="W105" s="168">
        <v>150</v>
      </c>
      <c r="X105" s="168">
        <v>7.2</v>
      </c>
      <c r="Y105" s="168">
        <v>36</v>
      </c>
    </row>
    <row r="106" spans="4:7" ht="12.75">
      <c r="D106" s="239"/>
      <c r="E106" s="239"/>
      <c r="F106" s="239"/>
      <c r="G106" s="239"/>
    </row>
  </sheetData>
  <sheetProtection/>
  <mergeCells count="102">
    <mergeCell ref="I4:U4"/>
    <mergeCell ref="I13:U13"/>
    <mergeCell ref="I22:U22"/>
    <mergeCell ref="I32:U32"/>
    <mergeCell ref="I42:U42"/>
    <mergeCell ref="I52:U52"/>
    <mergeCell ref="I63:U63"/>
    <mergeCell ref="I72:U72"/>
    <mergeCell ref="I82:U82"/>
    <mergeCell ref="I92:U92"/>
    <mergeCell ref="I101:U101"/>
    <mergeCell ref="D101:F101"/>
    <mergeCell ref="G101:G102"/>
    <mergeCell ref="H82:H83"/>
    <mergeCell ref="H92:H93"/>
    <mergeCell ref="D92:F92"/>
    <mergeCell ref="A42:A43"/>
    <mergeCell ref="B32:B33"/>
    <mergeCell ref="D13:F13"/>
    <mergeCell ref="H63:H64"/>
    <mergeCell ref="B63:B64"/>
    <mergeCell ref="C63:C64"/>
    <mergeCell ref="H32:H33"/>
    <mergeCell ref="H22:H23"/>
    <mergeCell ref="H52:H53"/>
    <mergeCell ref="B52:B53"/>
    <mergeCell ref="A4:A5"/>
    <mergeCell ref="G4:G5"/>
    <mergeCell ref="C13:C14"/>
    <mergeCell ref="G13:G14"/>
    <mergeCell ref="A1:B1"/>
    <mergeCell ref="A2:H2"/>
    <mergeCell ref="A3:H3"/>
    <mergeCell ref="B13:B14"/>
    <mergeCell ref="H4:H5"/>
    <mergeCell ref="D4:F4"/>
    <mergeCell ref="C4:C5"/>
    <mergeCell ref="B4:B5"/>
    <mergeCell ref="H72:H73"/>
    <mergeCell ref="D22:F22"/>
    <mergeCell ref="G22:G23"/>
    <mergeCell ref="G32:G33"/>
    <mergeCell ref="H42:H43"/>
    <mergeCell ref="G63:G64"/>
    <mergeCell ref="G42:G43"/>
    <mergeCell ref="B42:B43"/>
    <mergeCell ref="G82:G83"/>
    <mergeCell ref="C52:C53"/>
    <mergeCell ref="D52:F52"/>
    <mergeCell ref="D72:F72"/>
    <mergeCell ref="A55:A61"/>
    <mergeCell ref="D82:F82"/>
    <mergeCell ref="B72:B73"/>
    <mergeCell ref="G72:G73"/>
    <mergeCell ref="C72:C73"/>
    <mergeCell ref="A72:A73"/>
    <mergeCell ref="B82:B83"/>
    <mergeCell ref="D63:F63"/>
    <mergeCell ref="C82:C83"/>
    <mergeCell ref="B22:B23"/>
    <mergeCell ref="C42:C43"/>
    <mergeCell ref="D42:F42"/>
    <mergeCell ref="C32:C33"/>
    <mergeCell ref="D32:F32"/>
    <mergeCell ref="A63:A64"/>
    <mergeCell ref="C22:C23"/>
    <mergeCell ref="A22:A23"/>
    <mergeCell ref="A103:B103"/>
    <mergeCell ref="A104:B104"/>
    <mergeCell ref="E1:H1"/>
    <mergeCell ref="A35:A40"/>
    <mergeCell ref="A45:A50"/>
    <mergeCell ref="G52:G53"/>
    <mergeCell ref="H13:H14"/>
    <mergeCell ref="V72:Y72"/>
    <mergeCell ref="A7:A11"/>
    <mergeCell ref="A16:A20"/>
    <mergeCell ref="A25:A30"/>
    <mergeCell ref="A82:A83"/>
    <mergeCell ref="A13:A14"/>
    <mergeCell ref="A66:A70"/>
    <mergeCell ref="A52:A53"/>
    <mergeCell ref="A32:A33"/>
    <mergeCell ref="A75:A80"/>
    <mergeCell ref="A85:A90"/>
    <mergeCell ref="A105:B105"/>
    <mergeCell ref="A95:A99"/>
    <mergeCell ref="G92:G93"/>
    <mergeCell ref="B92:B93"/>
    <mergeCell ref="C92:C93"/>
    <mergeCell ref="A92:A93"/>
    <mergeCell ref="C101:C102"/>
    <mergeCell ref="V82:Y82"/>
    <mergeCell ref="V92:Y92"/>
    <mergeCell ref="V101:Y101"/>
    <mergeCell ref="V4:Y4"/>
    <mergeCell ref="V13:Y13"/>
    <mergeCell ref="V22:Y22"/>
    <mergeCell ref="V32:Y32"/>
    <mergeCell ref="V42:Y42"/>
    <mergeCell ref="V52:Y52"/>
    <mergeCell ref="V63:Y6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27">
      <selection activeCell="J7" sqref="J7"/>
    </sheetView>
  </sheetViews>
  <sheetFormatPr defaultColWidth="9.140625" defaultRowHeight="12.75"/>
  <cols>
    <col min="2" max="2" width="21.00390625" style="225" customWidth="1"/>
  </cols>
  <sheetData>
    <row r="1" spans="1:8" ht="81.75" customHeight="1">
      <c r="A1" s="257" t="s">
        <v>42</v>
      </c>
      <c r="B1" s="258"/>
      <c r="D1" s="1"/>
      <c r="E1" s="257" t="s">
        <v>58</v>
      </c>
      <c r="F1" s="258"/>
      <c r="G1" s="258"/>
      <c r="H1" s="258"/>
    </row>
    <row r="2" spans="1:8" ht="18.75">
      <c r="A2" s="263" t="s">
        <v>230</v>
      </c>
      <c r="B2" s="263"/>
      <c r="C2" s="263"/>
      <c r="D2" s="263"/>
      <c r="E2" s="263"/>
      <c r="F2" s="263"/>
      <c r="G2" s="263"/>
      <c r="H2" s="263"/>
    </row>
    <row r="3" spans="1:8" ht="25.5" customHeight="1">
      <c r="A3" s="264" t="s">
        <v>224</v>
      </c>
      <c r="B3" s="264"/>
      <c r="C3" s="264"/>
      <c r="D3" s="264"/>
      <c r="E3" s="264"/>
      <c r="F3" s="264"/>
      <c r="G3" s="264"/>
      <c r="H3" s="264"/>
    </row>
    <row r="4" spans="1:8" ht="12.75">
      <c r="A4" s="262" t="s">
        <v>0</v>
      </c>
      <c r="B4" s="262" t="s">
        <v>2</v>
      </c>
      <c r="C4" s="262" t="s">
        <v>1</v>
      </c>
      <c r="D4" s="261" t="s">
        <v>13</v>
      </c>
      <c r="E4" s="261"/>
      <c r="F4" s="261"/>
      <c r="G4" s="262" t="s">
        <v>6</v>
      </c>
      <c r="H4" s="262" t="s">
        <v>7</v>
      </c>
    </row>
    <row r="5" spans="1:8" ht="25.5">
      <c r="A5" s="262"/>
      <c r="B5" s="262"/>
      <c r="C5" s="262"/>
      <c r="D5" s="5" t="s">
        <v>3</v>
      </c>
      <c r="E5" s="5" t="s">
        <v>4</v>
      </c>
      <c r="F5" s="5" t="s">
        <v>5</v>
      </c>
      <c r="G5" s="262"/>
      <c r="H5" s="262"/>
    </row>
    <row r="6" spans="1:8" ht="25.5">
      <c r="A6" s="5" t="s">
        <v>8</v>
      </c>
      <c r="B6" s="5"/>
      <c r="C6" s="5"/>
      <c r="D6" s="5"/>
      <c r="E6" s="5"/>
      <c r="F6" s="5"/>
      <c r="G6" s="5"/>
      <c r="H6" s="5"/>
    </row>
    <row r="7" spans="1:8" ht="14.25" customHeight="1">
      <c r="A7" s="268" t="s">
        <v>10</v>
      </c>
      <c r="B7" s="52" t="s">
        <v>103</v>
      </c>
      <c r="C7" s="53">
        <v>60</v>
      </c>
      <c r="D7" s="34">
        <v>0.66</v>
      </c>
      <c r="E7" s="34">
        <v>0.06</v>
      </c>
      <c r="F7" s="34">
        <v>2.28</v>
      </c>
      <c r="G7" s="35">
        <v>14.4</v>
      </c>
      <c r="H7" s="34">
        <v>112</v>
      </c>
    </row>
    <row r="8" spans="1:8" ht="12.75">
      <c r="A8" s="269"/>
      <c r="B8" s="44" t="s">
        <v>146</v>
      </c>
      <c r="C8" s="65">
        <v>200</v>
      </c>
      <c r="D8" s="63">
        <v>1.84</v>
      </c>
      <c r="E8" s="63">
        <v>3.4</v>
      </c>
      <c r="F8" s="63">
        <v>12.1</v>
      </c>
      <c r="G8" s="63">
        <v>87.4</v>
      </c>
      <c r="H8" s="63">
        <v>149</v>
      </c>
    </row>
    <row r="9" spans="1:8" ht="11.25" customHeight="1">
      <c r="A9" s="269"/>
      <c r="B9" s="42" t="s">
        <v>44</v>
      </c>
      <c r="C9" s="40">
        <v>100</v>
      </c>
      <c r="D9" s="6">
        <v>16.15</v>
      </c>
      <c r="E9" s="6">
        <v>8.7</v>
      </c>
      <c r="F9" s="6">
        <v>7.65</v>
      </c>
      <c r="G9" s="6">
        <v>297.9</v>
      </c>
      <c r="H9" s="6">
        <v>339</v>
      </c>
    </row>
    <row r="10" spans="1:8" ht="12.75">
      <c r="A10" s="269"/>
      <c r="B10" s="42" t="s">
        <v>126</v>
      </c>
      <c r="C10" s="40">
        <v>50</v>
      </c>
      <c r="D10" s="6">
        <v>0.54</v>
      </c>
      <c r="E10" s="6">
        <v>1.86</v>
      </c>
      <c r="F10" s="6">
        <v>3.5</v>
      </c>
      <c r="G10" s="6">
        <v>32.8</v>
      </c>
      <c r="H10" s="6">
        <v>462</v>
      </c>
    </row>
    <row r="11" spans="1:8" ht="12.75">
      <c r="A11" s="269"/>
      <c r="B11" s="39" t="s">
        <v>45</v>
      </c>
      <c r="C11" s="40">
        <v>150</v>
      </c>
      <c r="D11" s="30">
        <v>3.15</v>
      </c>
      <c r="E11" s="30">
        <v>6.6</v>
      </c>
      <c r="F11" s="30">
        <v>16.35</v>
      </c>
      <c r="G11" s="30">
        <v>138</v>
      </c>
      <c r="H11" s="30">
        <v>434</v>
      </c>
    </row>
    <row r="12" spans="1:8" ht="12.75">
      <c r="A12" s="269"/>
      <c r="B12" s="44" t="s">
        <v>9</v>
      </c>
      <c r="C12" s="43">
        <v>28</v>
      </c>
      <c r="D12" s="16">
        <v>1.9</v>
      </c>
      <c r="E12" s="16">
        <v>0.4</v>
      </c>
      <c r="F12" s="16">
        <v>9.3</v>
      </c>
      <c r="G12" s="16">
        <v>48.7</v>
      </c>
      <c r="H12" s="18">
        <v>115</v>
      </c>
    </row>
    <row r="13" spans="1:8" ht="12.75">
      <c r="A13" s="269"/>
      <c r="B13" s="223" t="s">
        <v>39</v>
      </c>
      <c r="C13" s="40">
        <v>50</v>
      </c>
      <c r="D13" s="13">
        <v>3.8</v>
      </c>
      <c r="E13" s="13">
        <v>0.39</v>
      </c>
      <c r="F13" s="13">
        <v>24.58</v>
      </c>
      <c r="G13" s="13">
        <v>117.5</v>
      </c>
      <c r="H13" s="6">
        <v>114</v>
      </c>
    </row>
    <row r="14" spans="1:8" ht="24">
      <c r="A14" s="269"/>
      <c r="B14" s="42" t="s">
        <v>59</v>
      </c>
      <c r="C14" s="40">
        <v>200</v>
      </c>
      <c r="D14" s="30">
        <v>0.5</v>
      </c>
      <c r="E14" s="30">
        <v>0</v>
      </c>
      <c r="F14" s="30">
        <v>27</v>
      </c>
      <c r="G14" s="30">
        <v>110</v>
      </c>
      <c r="H14" s="30">
        <v>527</v>
      </c>
    </row>
    <row r="15" spans="1:8" ht="12.75">
      <c r="A15" s="166" t="s">
        <v>34</v>
      </c>
      <c r="B15" s="195"/>
      <c r="C15" s="196">
        <f>SUM(C7:C14)</f>
        <v>838</v>
      </c>
      <c r="D15" s="197">
        <f>SUM(D7:D14)</f>
        <v>28.539999999999996</v>
      </c>
      <c r="E15" s="197">
        <f>SUM(E7:E14)</f>
        <v>21.409999999999997</v>
      </c>
      <c r="F15" s="197">
        <f>SUM(F7:F14)</f>
        <v>102.76</v>
      </c>
      <c r="G15" s="197">
        <f>SUM(G7:G14)</f>
        <v>846.7</v>
      </c>
      <c r="H15" s="196"/>
    </row>
    <row r="16" spans="1:8" ht="12.75">
      <c r="A16" s="253" t="s">
        <v>0</v>
      </c>
      <c r="B16" s="253" t="s">
        <v>2</v>
      </c>
      <c r="C16" s="253" t="s">
        <v>1</v>
      </c>
      <c r="D16" s="261" t="s">
        <v>13</v>
      </c>
      <c r="E16" s="261"/>
      <c r="F16" s="261"/>
      <c r="G16" s="253" t="s">
        <v>6</v>
      </c>
      <c r="H16" s="253" t="s">
        <v>7</v>
      </c>
    </row>
    <row r="17" spans="1:8" ht="25.5">
      <c r="A17" s="251"/>
      <c r="B17" s="251"/>
      <c r="C17" s="251"/>
      <c r="D17" s="5" t="s">
        <v>3</v>
      </c>
      <c r="E17" s="5" t="s">
        <v>4</v>
      </c>
      <c r="F17" s="5" t="s">
        <v>5</v>
      </c>
      <c r="G17" s="251"/>
      <c r="H17" s="251"/>
    </row>
    <row r="18" spans="1:8" ht="25.5">
      <c r="A18" s="4" t="s">
        <v>12</v>
      </c>
      <c r="B18" s="4"/>
      <c r="C18" s="4"/>
      <c r="D18" s="5"/>
      <c r="E18" s="5"/>
      <c r="F18" s="5"/>
      <c r="G18" s="4"/>
      <c r="H18" s="4"/>
    </row>
    <row r="19" spans="1:8" ht="12.75">
      <c r="A19" s="268" t="s">
        <v>10</v>
      </c>
      <c r="B19" s="42" t="s">
        <v>37</v>
      </c>
      <c r="C19" s="40">
        <v>60</v>
      </c>
      <c r="D19" s="30">
        <v>0.9</v>
      </c>
      <c r="E19" s="30">
        <v>3.3</v>
      </c>
      <c r="F19" s="30">
        <v>5.04</v>
      </c>
      <c r="G19" s="30">
        <v>53.4</v>
      </c>
      <c r="H19" s="30">
        <v>51</v>
      </c>
    </row>
    <row r="20" spans="1:8" ht="25.5">
      <c r="A20" s="269"/>
      <c r="B20" s="44" t="s">
        <v>25</v>
      </c>
      <c r="C20" s="43">
        <v>200</v>
      </c>
      <c r="D20" s="6">
        <v>1.28</v>
      </c>
      <c r="E20" s="6">
        <v>4.06</v>
      </c>
      <c r="F20" s="6">
        <v>13.64</v>
      </c>
      <c r="G20" s="6">
        <v>96.2</v>
      </c>
      <c r="H20" s="6">
        <v>161</v>
      </c>
    </row>
    <row r="21" spans="1:8" ht="24">
      <c r="A21" s="269"/>
      <c r="B21" s="54" t="s">
        <v>47</v>
      </c>
      <c r="C21" s="51">
        <v>90</v>
      </c>
      <c r="D21" s="21">
        <v>16.02</v>
      </c>
      <c r="E21" s="23">
        <v>15.75</v>
      </c>
      <c r="F21" s="21">
        <v>12.87</v>
      </c>
      <c r="G21" s="21">
        <v>257.4</v>
      </c>
      <c r="H21" s="22">
        <v>386</v>
      </c>
    </row>
    <row r="22" spans="1:8" ht="24">
      <c r="A22" s="269"/>
      <c r="B22" s="54" t="s">
        <v>129</v>
      </c>
      <c r="C22" s="51">
        <v>50</v>
      </c>
      <c r="D22" s="21">
        <v>1.26</v>
      </c>
      <c r="E22" s="23">
        <v>4</v>
      </c>
      <c r="F22" s="21">
        <v>4.33</v>
      </c>
      <c r="G22" s="21">
        <v>58.05</v>
      </c>
      <c r="H22" s="22">
        <v>448</v>
      </c>
    </row>
    <row r="23" spans="1:8" ht="24">
      <c r="A23" s="269"/>
      <c r="B23" s="42" t="s">
        <v>109</v>
      </c>
      <c r="C23" s="45">
        <v>150</v>
      </c>
      <c r="D23" s="63">
        <v>4.65</v>
      </c>
      <c r="E23" s="63">
        <v>6.3</v>
      </c>
      <c r="F23" s="63">
        <v>18.75</v>
      </c>
      <c r="G23" s="63">
        <v>150</v>
      </c>
      <c r="H23" s="63">
        <v>427</v>
      </c>
    </row>
    <row r="24" spans="1:8" ht="12.75">
      <c r="A24" s="269"/>
      <c r="B24" s="44" t="s">
        <v>9</v>
      </c>
      <c r="C24" s="43">
        <v>28</v>
      </c>
      <c r="D24" s="16">
        <v>1.9</v>
      </c>
      <c r="E24" s="16">
        <v>0.4</v>
      </c>
      <c r="F24" s="16">
        <v>9.3</v>
      </c>
      <c r="G24" s="16">
        <v>48.7</v>
      </c>
      <c r="H24" s="18">
        <v>115</v>
      </c>
    </row>
    <row r="25" spans="1:8" ht="12.75">
      <c r="A25" s="269"/>
      <c r="B25" s="223" t="s">
        <v>39</v>
      </c>
      <c r="C25" s="40">
        <v>30</v>
      </c>
      <c r="D25" s="13">
        <v>2.28</v>
      </c>
      <c r="E25" s="13">
        <v>0.23</v>
      </c>
      <c r="F25" s="13">
        <v>14.74</v>
      </c>
      <c r="G25" s="13">
        <v>70.5</v>
      </c>
      <c r="H25" s="6">
        <v>114</v>
      </c>
    </row>
    <row r="26" spans="1:8" ht="24">
      <c r="A26" s="269"/>
      <c r="B26" s="42" t="s">
        <v>140</v>
      </c>
      <c r="C26" s="40">
        <v>180</v>
      </c>
      <c r="D26" s="30">
        <v>5.22</v>
      </c>
      <c r="E26" s="30">
        <v>4.5</v>
      </c>
      <c r="F26" s="30">
        <v>7.2</v>
      </c>
      <c r="G26" s="30">
        <v>90</v>
      </c>
      <c r="H26" s="30">
        <v>535</v>
      </c>
    </row>
    <row r="27" spans="1:8" ht="24">
      <c r="A27" s="269"/>
      <c r="B27" s="42" t="s">
        <v>187</v>
      </c>
      <c r="C27" s="40">
        <v>200</v>
      </c>
      <c r="D27" s="29">
        <v>1</v>
      </c>
      <c r="E27" s="29">
        <v>0.2</v>
      </c>
      <c r="F27" s="29">
        <v>20.2</v>
      </c>
      <c r="G27" s="30">
        <v>92</v>
      </c>
      <c r="H27" s="29">
        <v>537</v>
      </c>
    </row>
    <row r="28" spans="1:8" ht="12.75">
      <c r="A28" s="166" t="s">
        <v>34</v>
      </c>
      <c r="B28" s="196"/>
      <c r="C28" s="196">
        <f>SUM(C19:C27)</f>
        <v>988</v>
      </c>
      <c r="D28" s="197">
        <f>SUM(D19:D27)</f>
        <v>34.51</v>
      </c>
      <c r="E28" s="197">
        <f>SUM(E19:E27)</f>
        <v>38.739999999999995</v>
      </c>
      <c r="F28" s="197">
        <f>SUM(F19:F27)</f>
        <v>106.07</v>
      </c>
      <c r="G28" s="197">
        <f>SUM(G19:G27)</f>
        <v>916.25</v>
      </c>
      <c r="H28" s="196"/>
    </row>
    <row r="29" spans="1:8" ht="12.75">
      <c r="A29" s="250" t="s">
        <v>0</v>
      </c>
      <c r="B29" s="250" t="s">
        <v>2</v>
      </c>
      <c r="C29" s="250" t="s">
        <v>1</v>
      </c>
      <c r="D29" s="261" t="s">
        <v>13</v>
      </c>
      <c r="E29" s="261"/>
      <c r="F29" s="261"/>
      <c r="G29" s="250" t="s">
        <v>6</v>
      </c>
      <c r="H29" s="250" t="s">
        <v>7</v>
      </c>
    </row>
    <row r="30" spans="1:8" ht="25.5">
      <c r="A30" s="251"/>
      <c r="B30" s="251"/>
      <c r="C30" s="251"/>
      <c r="D30" s="5" t="s">
        <v>3</v>
      </c>
      <c r="E30" s="5" t="s">
        <v>4</v>
      </c>
      <c r="F30" s="5" t="s">
        <v>5</v>
      </c>
      <c r="G30" s="251"/>
      <c r="H30" s="251"/>
    </row>
    <row r="31" spans="1:8" ht="25.5">
      <c r="A31" s="4" t="s">
        <v>15</v>
      </c>
      <c r="B31" s="4"/>
      <c r="C31" s="4"/>
      <c r="D31" s="5"/>
      <c r="E31" s="5"/>
      <c r="F31" s="5"/>
      <c r="G31" s="4"/>
      <c r="H31" s="4"/>
    </row>
    <row r="32" spans="1:8" ht="12.75">
      <c r="A32" s="268" t="s">
        <v>10</v>
      </c>
      <c r="B32" s="52" t="s">
        <v>100</v>
      </c>
      <c r="C32" s="53">
        <v>60</v>
      </c>
      <c r="D32" s="31">
        <v>0.48</v>
      </c>
      <c r="E32" s="31">
        <v>0.12</v>
      </c>
      <c r="F32" s="31">
        <v>1.5</v>
      </c>
      <c r="G32" s="31">
        <v>8.4</v>
      </c>
      <c r="H32" s="31">
        <v>112</v>
      </c>
    </row>
    <row r="33" spans="1:8" ht="12.75">
      <c r="A33" s="269"/>
      <c r="B33" s="48" t="s">
        <v>99</v>
      </c>
      <c r="C33" s="49">
        <v>200</v>
      </c>
      <c r="D33" s="6">
        <v>1.28</v>
      </c>
      <c r="E33" s="6">
        <v>3.84</v>
      </c>
      <c r="F33" s="6">
        <v>4.98</v>
      </c>
      <c r="G33" s="6">
        <v>60.6</v>
      </c>
      <c r="H33" s="6">
        <v>145</v>
      </c>
    </row>
    <row r="34" spans="1:8" ht="24">
      <c r="A34" s="269"/>
      <c r="B34" s="55" t="s">
        <v>122</v>
      </c>
      <c r="C34" s="74">
        <v>120</v>
      </c>
      <c r="D34" s="77">
        <v>17.04</v>
      </c>
      <c r="E34" s="77">
        <v>13.26</v>
      </c>
      <c r="F34" s="77">
        <v>3.87</v>
      </c>
      <c r="G34" s="77">
        <v>202.8</v>
      </c>
      <c r="H34" s="63">
        <v>409</v>
      </c>
    </row>
    <row r="35" spans="1:8" ht="36">
      <c r="A35" s="269"/>
      <c r="B35" s="42" t="s">
        <v>52</v>
      </c>
      <c r="C35" s="40">
        <v>150</v>
      </c>
      <c r="D35" s="30">
        <v>3</v>
      </c>
      <c r="E35" s="30">
        <v>7.8</v>
      </c>
      <c r="F35" s="30">
        <v>23.03</v>
      </c>
      <c r="G35" s="30">
        <v>174</v>
      </c>
      <c r="H35" s="30">
        <v>300</v>
      </c>
    </row>
    <row r="36" spans="1:8" ht="12.75">
      <c r="A36" s="269"/>
      <c r="B36" s="44" t="s">
        <v>9</v>
      </c>
      <c r="C36" s="43">
        <v>28</v>
      </c>
      <c r="D36" s="16">
        <v>1.9</v>
      </c>
      <c r="E36" s="16">
        <v>0.4</v>
      </c>
      <c r="F36" s="16">
        <v>9.3</v>
      </c>
      <c r="G36" s="16">
        <v>48.7</v>
      </c>
      <c r="H36" s="18">
        <v>115</v>
      </c>
    </row>
    <row r="37" spans="1:8" ht="12.75">
      <c r="A37" s="269"/>
      <c r="B37" s="223" t="s">
        <v>39</v>
      </c>
      <c r="C37" s="40">
        <v>50</v>
      </c>
      <c r="D37" s="13">
        <v>3.8</v>
      </c>
      <c r="E37" s="13">
        <v>0.39</v>
      </c>
      <c r="F37" s="13">
        <v>24.58</v>
      </c>
      <c r="G37" s="13">
        <v>117.5</v>
      </c>
      <c r="H37" s="6">
        <v>114</v>
      </c>
    </row>
    <row r="38" spans="1:8" ht="12.75">
      <c r="A38" s="269"/>
      <c r="B38" s="223" t="s">
        <v>138</v>
      </c>
      <c r="C38" s="40">
        <v>200</v>
      </c>
      <c r="D38" s="6">
        <v>5.8</v>
      </c>
      <c r="E38" s="6">
        <v>5</v>
      </c>
      <c r="F38" s="6">
        <v>9.6</v>
      </c>
      <c r="G38" s="6">
        <v>106</v>
      </c>
      <c r="H38" s="6">
        <v>515</v>
      </c>
    </row>
    <row r="39" spans="1:8" ht="12.75">
      <c r="A39" s="166" t="s">
        <v>34</v>
      </c>
      <c r="B39" s="195"/>
      <c r="C39" s="196">
        <f>SUM(C32:C38)</f>
        <v>808</v>
      </c>
      <c r="D39" s="197">
        <f>SUM(D32:D38)</f>
        <v>33.3</v>
      </c>
      <c r="E39" s="197">
        <f>SUM(E32:E38)</f>
        <v>30.81</v>
      </c>
      <c r="F39" s="197">
        <f>SUM(F32:F38)</f>
        <v>76.86</v>
      </c>
      <c r="G39" s="197">
        <f>SUM(G32:G38)</f>
        <v>718</v>
      </c>
      <c r="H39" s="196"/>
    </row>
    <row r="40" spans="1:8" ht="12.75">
      <c r="A40" s="250" t="s">
        <v>0</v>
      </c>
      <c r="B40" s="250" t="s">
        <v>2</v>
      </c>
      <c r="C40" s="250" t="s">
        <v>1</v>
      </c>
      <c r="D40" s="261" t="s">
        <v>13</v>
      </c>
      <c r="E40" s="261"/>
      <c r="F40" s="261"/>
      <c r="G40" s="250" t="s">
        <v>6</v>
      </c>
      <c r="H40" s="250" t="s">
        <v>7</v>
      </c>
    </row>
    <row r="41" spans="1:8" ht="25.5">
      <c r="A41" s="251"/>
      <c r="B41" s="251"/>
      <c r="C41" s="251"/>
      <c r="D41" s="5" t="s">
        <v>3</v>
      </c>
      <c r="E41" s="5" t="s">
        <v>4</v>
      </c>
      <c r="F41" s="5" t="s">
        <v>5</v>
      </c>
      <c r="G41" s="251"/>
      <c r="H41" s="251"/>
    </row>
    <row r="42" spans="1:8" ht="25.5">
      <c r="A42" s="4" t="s">
        <v>17</v>
      </c>
      <c r="B42" s="4"/>
      <c r="C42" s="4"/>
      <c r="D42" s="5"/>
      <c r="E42" s="5"/>
      <c r="F42" s="5"/>
      <c r="G42" s="4"/>
      <c r="H42" s="4"/>
    </row>
    <row r="43" spans="1:8" ht="12.75">
      <c r="A43" s="268" t="s">
        <v>10</v>
      </c>
      <c r="B43" s="42" t="s">
        <v>43</v>
      </c>
      <c r="C43" s="40">
        <v>60</v>
      </c>
      <c r="D43" s="12">
        <v>1.2</v>
      </c>
      <c r="E43" s="12">
        <v>2.2</v>
      </c>
      <c r="F43" s="12">
        <v>5.1</v>
      </c>
      <c r="G43" s="12">
        <v>73.2</v>
      </c>
      <c r="H43" s="15">
        <v>50</v>
      </c>
    </row>
    <row r="44" spans="1:8" ht="12.75">
      <c r="A44" s="269"/>
      <c r="B44" s="44" t="s">
        <v>147</v>
      </c>
      <c r="C44" s="65">
        <v>200</v>
      </c>
      <c r="D44" s="63">
        <v>1.84</v>
      </c>
      <c r="E44" s="63">
        <v>3.4</v>
      </c>
      <c r="F44" s="63">
        <v>12.1</v>
      </c>
      <c r="G44" s="63">
        <v>87.4</v>
      </c>
      <c r="H44" s="63">
        <v>149</v>
      </c>
    </row>
    <row r="45" spans="1:8" ht="12.75">
      <c r="A45" s="269"/>
      <c r="B45" s="42" t="s">
        <v>98</v>
      </c>
      <c r="C45" s="40">
        <v>105</v>
      </c>
      <c r="D45" s="6">
        <v>4.3</v>
      </c>
      <c r="E45" s="6">
        <v>13.4</v>
      </c>
      <c r="F45" s="6">
        <v>4.1</v>
      </c>
      <c r="G45" s="6">
        <v>234</v>
      </c>
      <c r="H45" s="6">
        <v>406</v>
      </c>
    </row>
    <row r="46" spans="1:8" ht="12.75">
      <c r="A46" s="269"/>
      <c r="B46" s="48" t="s">
        <v>136</v>
      </c>
      <c r="C46" s="40">
        <v>150</v>
      </c>
      <c r="D46" s="16">
        <v>2.85</v>
      </c>
      <c r="E46" s="16">
        <v>6.75</v>
      </c>
      <c r="F46" s="16">
        <v>25.9</v>
      </c>
      <c r="G46" s="16">
        <v>236.5</v>
      </c>
      <c r="H46" s="18">
        <v>201</v>
      </c>
    </row>
    <row r="47" spans="1:8" ht="12.75">
      <c r="A47" s="269"/>
      <c r="B47" s="44" t="s">
        <v>9</v>
      </c>
      <c r="C47" s="43">
        <v>28</v>
      </c>
      <c r="D47" s="16">
        <v>1.9</v>
      </c>
      <c r="E47" s="16">
        <v>0.4</v>
      </c>
      <c r="F47" s="16">
        <v>9.3</v>
      </c>
      <c r="G47" s="16">
        <v>48.7</v>
      </c>
      <c r="H47" s="18">
        <v>115</v>
      </c>
    </row>
    <row r="48" spans="1:8" ht="12.75">
      <c r="A48" s="269"/>
      <c r="B48" s="223" t="s">
        <v>39</v>
      </c>
      <c r="C48" s="40">
        <v>50</v>
      </c>
      <c r="D48" s="13">
        <v>3.8</v>
      </c>
      <c r="E48" s="13">
        <v>0.39</v>
      </c>
      <c r="F48" s="13">
        <v>24.58</v>
      </c>
      <c r="G48" s="13">
        <v>117.5</v>
      </c>
      <c r="H48" s="6">
        <v>114</v>
      </c>
    </row>
    <row r="49" spans="1:8" ht="24">
      <c r="A49" s="269"/>
      <c r="B49" s="42" t="s">
        <v>148</v>
      </c>
      <c r="C49" s="40">
        <v>180</v>
      </c>
      <c r="D49" s="30">
        <v>9</v>
      </c>
      <c r="E49" s="30">
        <v>5.76</v>
      </c>
      <c r="F49" s="30">
        <v>7.2</v>
      </c>
      <c r="G49" s="30">
        <v>156.6</v>
      </c>
      <c r="H49" s="30">
        <v>536</v>
      </c>
    </row>
    <row r="50" spans="1:8" ht="24">
      <c r="A50" s="270"/>
      <c r="B50" s="42" t="s">
        <v>187</v>
      </c>
      <c r="C50" s="40">
        <v>200</v>
      </c>
      <c r="D50" s="29">
        <v>1</v>
      </c>
      <c r="E50" s="29">
        <v>0.2</v>
      </c>
      <c r="F50" s="29">
        <v>20.2</v>
      </c>
      <c r="G50" s="30">
        <v>92</v>
      </c>
      <c r="H50" s="29">
        <v>537</v>
      </c>
    </row>
    <row r="51" spans="1:8" ht="12.75">
      <c r="A51" s="27" t="s">
        <v>34</v>
      </c>
      <c r="B51" s="9"/>
      <c r="C51" s="24">
        <f>SUM(C43:C50)</f>
        <v>973</v>
      </c>
      <c r="D51" s="28">
        <f>SUM(D43:D50)</f>
        <v>25.89</v>
      </c>
      <c r="E51" s="28">
        <f>SUM(E43:E50)</f>
        <v>32.5</v>
      </c>
      <c r="F51" s="28">
        <f>SUM(F43:F50)</f>
        <v>108.48</v>
      </c>
      <c r="G51" s="28">
        <f>SUM(G43:G50)</f>
        <v>1045.9</v>
      </c>
      <c r="H51" s="8"/>
    </row>
    <row r="52" spans="1:8" ht="12.75">
      <c r="A52" s="250" t="s">
        <v>0</v>
      </c>
      <c r="B52" s="250" t="s">
        <v>2</v>
      </c>
      <c r="C52" s="250" t="s">
        <v>1</v>
      </c>
      <c r="D52" s="261" t="s">
        <v>13</v>
      </c>
      <c r="E52" s="261"/>
      <c r="F52" s="261"/>
      <c r="G52" s="250" t="s">
        <v>6</v>
      </c>
      <c r="H52" s="250" t="s">
        <v>7</v>
      </c>
    </row>
    <row r="53" spans="1:8" ht="25.5">
      <c r="A53" s="251"/>
      <c r="B53" s="251"/>
      <c r="C53" s="251"/>
      <c r="D53" s="5" t="s">
        <v>3</v>
      </c>
      <c r="E53" s="5" t="s">
        <v>4</v>
      </c>
      <c r="F53" s="5" t="s">
        <v>5</v>
      </c>
      <c r="G53" s="251"/>
      <c r="H53" s="251"/>
    </row>
    <row r="54" spans="1:8" ht="25.5">
      <c r="A54" s="4" t="s">
        <v>20</v>
      </c>
      <c r="B54" s="4"/>
      <c r="C54" s="4"/>
      <c r="D54" s="5"/>
      <c r="E54" s="5"/>
      <c r="F54" s="5"/>
      <c r="G54" s="4"/>
      <c r="H54" s="4"/>
    </row>
    <row r="55" spans="1:8" ht="24">
      <c r="A55" s="268" t="s">
        <v>10</v>
      </c>
      <c r="B55" s="52" t="s">
        <v>103</v>
      </c>
      <c r="C55" s="53">
        <v>60</v>
      </c>
      <c r="D55" s="34">
        <v>0.66</v>
      </c>
      <c r="E55" s="34">
        <v>0.06</v>
      </c>
      <c r="F55" s="34">
        <v>2.28</v>
      </c>
      <c r="G55" s="35">
        <v>14.4</v>
      </c>
      <c r="H55" s="34">
        <v>112</v>
      </c>
    </row>
    <row r="56" spans="1:8" ht="12.75">
      <c r="A56" s="269"/>
      <c r="B56" s="44" t="s">
        <v>149</v>
      </c>
      <c r="C56" s="43">
        <v>210</v>
      </c>
      <c r="D56" s="6">
        <v>5.17</v>
      </c>
      <c r="E56" s="16">
        <v>7</v>
      </c>
      <c r="F56" s="6">
        <v>23.25</v>
      </c>
      <c r="G56" s="16">
        <v>152.3</v>
      </c>
      <c r="H56" s="6">
        <v>133</v>
      </c>
    </row>
    <row r="57" spans="1:8" ht="24">
      <c r="A57" s="269"/>
      <c r="B57" s="54" t="s">
        <v>54</v>
      </c>
      <c r="C57" s="61">
        <v>180</v>
      </c>
      <c r="D57" s="23">
        <v>14.64</v>
      </c>
      <c r="E57" s="23">
        <v>14.8</v>
      </c>
      <c r="F57" s="23">
        <v>11.49</v>
      </c>
      <c r="G57" s="23">
        <v>237.95</v>
      </c>
      <c r="H57" s="62">
        <v>366</v>
      </c>
    </row>
    <row r="58" spans="1:8" ht="12.75">
      <c r="A58" s="269"/>
      <c r="B58" s="44" t="s">
        <v>9</v>
      </c>
      <c r="C58" s="43">
        <v>28</v>
      </c>
      <c r="D58" s="16">
        <v>1.9</v>
      </c>
      <c r="E58" s="16">
        <v>0.4</v>
      </c>
      <c r="F58" s="16">
        <v>9.3</v>
      </c>
      <c r="G58" s="16">
        <v>48.7</v>
      </c>
      <c r="H58" s="18">
        <v>115</v>
      </c>
    </row>
    <row r="59" spans="1:8" ht="12.75">
      <c r="A59" s="269"/>
      <c r="B59" s="223" t="s">
        <v>39</v>
      </c>
      <c r="C59" s="40">
        <v>40</v>
      </c>
      <c r="D59" s="29">
        <v>3.04</v>
      </c>
      <c r="E59" s="29">
        <v>0.32</v>
      </c>
      <c r="F59" s="29">
        <v>19.68</v>
      </c>
      <c r="G59" s="30">
        <v>94</v>
      </c>
      <c r="H59" s="29">
        <v>114</v>
      </c>
    </row>
    <row r="60" spans="1:8" ht="12.75">
      <c r="A60" s="269"/>
      <c r="B60" s="223" t="s">
        <v>138</v>
      </c>
      <c r="C60" s="40">
        <v>200</v>
      </c>
      <c r="D60" s="6">
        <v>5.8</v>
      </c>
      <c r="E60" s="6">
        <v>5</v>
      </c>
      <c r="F60" s="6">
        <v>9.6</v>
      </c>
      <c r="G60" s="6">
        <v>106</v>
      </c>
      <c r="H60" s="6">
        <v>515</v>
      </c>
    </row>
    <row r="61" spans="1:8" ht="12.75">
      <c r="A61" s="27" t="s">
        <v>34</v>
      </c>
      <c r="B61" s="9"/>
      <c r="C61" s="8">
        <f>SUM(C55:C60)</f>
        <v>718</v>
      </c>
      <c r="D61" s="28">
        <f>SUM(D55:D60)</f>
        <v>31.209999999999997</v>
      </c>
      <c r="E61" s="28">
        <f>SUM(E55:E60)</f>
        <v>27.58</v>
      </c>
      <c r="F61" s="28">
        <f>SUM(F55:F60)</f>
        <v>75.6</v>
      </c>
      <c r="G61" s="28">
        <f>SUM(G55:G60)</f>
        <v>653.3499999999999</v>
      </c>
      <c r="H61" s="8"/>
    </row>
    <row r="62" spans="1:8" ht="12.75">
      <c r="A62" s="250" t="s">
        <v>0</v>
      </c>
      <c r="B62" s="250" t="s">
        <v>2</v>
      </c>
      <c r="C62" s="250" t="s">
        <v>1</v>
      </c>
      <c r="D62" s="261" t="s">
        <v>13</v>
      </c>
      <c r="E62" s="261"/>
      <c r="F62" s="261"/>
      <c r="G62" s="250" t="s">
        <v>6</v>
      </c>
      <c r="H62" s="250" t="s">
        <v>7</v>
      </c>
    </row>
    <row r="63" spans="1:8" ht="25.5">
      <c r="A63" s="251"/>
      <c r="B63" s="251"/>
      <c r="C63" s="251"/>
      <c r="D63" s="5" t="s">
        <v>3</v>
      </c>
      <c r="E63" s="5" t="s">
        <v>4</v>
      </c>
      <c r="F63" s="5" t="s">
        <v>5</v>
      </c>
      <c r="G63" s="251"/>
      <c r="H63" s="251"/>
    </row>
    <row r="64" spans="1:8" ht="25.5">
      <c r="A64" s="4" t="s">
        <v>28</v>
      </c>
      <c r="B64" s="4"/>
      <c r="C64" s="4"/>
      <c r="D64" s="5"/>
      <c r="E64" s="5"/>
      <c r="F64" s="5"/>
      <c r="G64" s="4"/>
      <c r="H64" s="4"/>
    </row>
    <row r="65" spans="1:8" ht="24">
      <c r="A65" s="268" t="s">
        <v>10</v>
      </c>
      <c r="B65" s="42" t="s">
        <v>51</v>
      </c>
      <c r="C65" s="40">
        <v>60</v>
      </c>
      <c r="D65" s="30">
        <v>0.96</v>
      </c>
      <c r="E65" s="30">
        <v>6.06</v>
      </c>
      <c r="F65" s="30">
        <v>5.76</v>
      </c>
      <c r="G65" s="30">
        <v>81.6</v>
      </c>
      <c r="H65" s="30">
        <v>2</v>
      </c>
    </row>
    <row r="66" spans="1:8" ht="12.75">
      <c r="A66" s="269"/>
      <c r="B66" s="44" t="s">
        <v>124</v>
      </c>
      <c r="C66" s="66">
        <v>200</v>
      </c>
      <c r="D66" s="23">
        <v>2.16</v>
      </c>
      <c r="E66" s="23">
        <v>2.28</v>
      </c>
      <c r="F66" s="23">
        <v>15.06</v>
      </c>
      <c r="G66" s="23">
        <v>89</v>
      </c>
      <c r="H66" s="62">
        <v>200</v>
      </c>
    </row>
    <row r="67" spans="1:8" ht="12.75">
      <c r="A67" s="269"/>
      <c r="B67" s="54" t="s">
        <v>105</v>
      </c>
      <c r="C67" s="51">
        <v>90</v>
      </c>
      <c r="D67" s="30">
        <v>5.45</v>
      </c>
      <c r="E67" s="30">
        <v>16.5</v>
      </c>
      <c r="F67" s="30">
        <v>38.15</v>
      </c>
      <c r="G67" s="30">
        <v>222.7</v>
      </c>
      <c r="H67" s="30">
        <v>373</v>
      </c>
    </row>
    <row r="68" spans="1:8" ht="36">
      <c r="A68" s="269"/>
      <c r="B68" s="42" t="s">
        <v>52</v>
      </c>
      <c r="C68" s="40">
        <v>150</v>
      </c>
      <c r="D68" s="30">
        <v>3</v>
      </c>
      <c r="E68" s="30">
        <v>7.8</v>
      </c>
      <c r="F68" s="30">
        <v>23.03</v>
      </c>
      <c r="G68" s="30">
        <v>174</v>
      </c>
      <c r="H68" s="30">
        <v>300</v>
      </c>
    </row>
    <row r="69" spans="1:8" ht="12.75">
      <c r="A69" s="269"/>
      <c r="B69" s="44" t="s">
        <v>9</v>
      </c>
      <c r="C69" s="43">
        <v>28</v>
      </c>
      <c r="D69" s="16">
        <v>1.9</v>
      </c>
      <c r="E69" s="16">
        <v>0.4</v>
      </c>
      <c r="F69" s="16">
        <v>9.3</v>
      </c>
      <c r="G69" s="16">
        <v>48.7</v>
      </c>
      <c r="H69" s="18">
        <v>115</v>
      </c>
    </row>
    <row r="70" spans="1:8" ht="12.75">
      <c r="A70" s="269"/>
      <c r="B70" s="223" t="s">
        <v>39</v>
      </c>
      <c r="C70" s="40">
        <v>50</v>
      </c>
      <c r="D70" s="13">
        <v>3.8</v>
      </c>
      <c r="E70" s="13">
        <v>0.39</v>
      </c>
      <c r="F70" s="13">
        <v>24.58</v>
      </c>
      <c r="G70" s="13">
        <v>117.5</v>
      </c>
      <c r="H70" s="6">
        <v>114</v>
      </c>
    </row>
    <row r="71" spans="1:8" ht="24">
      <c r="A71" s="269"/>
      <c r="B71" s="42" t="s">
        <v>150</v>
      </c>
      <c r="C71" s="40">
        <v>180</v>
      </c>
      <c r="D71" s="30">
        <v>5.22</v>
      </c>
      <c r="E71" s="30">
        <v>4.5</v>
      </c>
      <c r="F71" s="30">
        <v>7.2</v>
      </c>
      <c r="G71" s="30">
        <v>90</v>
      </c>
      <c r="H71" s="30">
        <v>535</v>
      </c>
    </row>
    <row r="72" spans="1:8" ht="12.75">
      <c r="A72" s="270"/>
      <c r="B72" s="42" t="s">
        <v>125</v>
      </c>
      <c r="C72" s="40">
        <v>180</v>
      </c>
      <c r="D72" s="6">
        <v>0.4</v>
      </c>
      <c r="E72" s="6">
        <v>0.21</v>
      </c>
      <c r="F72" s="6">
        <v>21.1</v>
      </c>
      <c r="G72" s="6">
        <v>86</v>
      </c>
      <c r="H72" s="6">
        <v>886</v>
      </c>
    </row>
    <row r="73" spans="1:8" ht="12.75">
      <c r="A73" s="27" t="s">
        <v>34</v>
      </c>
      <c r="B73" s="9"/>
      <c r="C73" s="8">
        <f>SUM(C66:C72)</f>
        <v>878</v>
      </c>
      <c r="D73" s="28">
        <f>SUM(D66:D72)</f>
        <v>21.929999999999996</v>
      </c>
      <c r="E73" s="28">
        <f>SUM(E66:E72)</f>
        <v>32.08</v>
      </c>
      <c r="F73" s="28">
        <f>SUM(F66:F72)</f>
        <v>138.42000000000002</v>
      </c>
      <c r="G73" s="28">
        <f>SUM(G66:G72)</f>
        <v>827.9</v>
      </c>
      <c r="H73" s="8"/>
    </row>
    <row r="74" spans="1:8" ht="12.75">
      <c r="A74" s="250" t="s">
        <v>0</v>
      </c>
      <c r="B74" s="250" t="s">
        <v>2</v>
      </c>
      <c r="C74" s="250" t="s">
        <v>1</v>
      </c>
      <c r="D74" s="261" t="s">
        <v>13</v>
      </c>
      <c r="E74" s="261"/>
      <c r="F74" s="261"/>
      <c r="G74" s="250" t="s">
        <v>6</v>
      </c>
      <c r="H74" s="250" t="s">
        <v>7</v>
      </c>
    </row>
    <row r="75" spans="1:8" ht="25.5">
      <c r="A75" s="251"/>
      <c r="B75" s="251"/>
      <c r="C75" s="251"/>
      <c r="D75" s="5" t="s">
        <v>3</v>
      </c>
      <c r="E75" s="5" t="s">
        <v>4</v>
      </c>
      <c r="F75" s="5" t="s">
        <v>5</v>
      </c>
      <c r="G75" s="251"/>
      <c r="H75" s="251"/>
    </row>
    <row r="76" spans="1:8" ht="25.5">
      <c r="A76" s="5" t="s">
        <v>29</v>
      </c>
      <c r="B76" s="4"/>
      <c r="C76" s="4"/>
      <c r="D76" s="5"/>
      <c r="E76" s="5"/>
      <c r="F76" s="5"/>
      <c r="G76" s="4"/>
      <c r="H76" s="4"/>
    </row>
    <row r="77" spans="1:8" ht="25.5">
      <c r="A77" s="268" t="s">
        <v>10</v>
      </c>
      <c r="B77" s="162" t="s">
        <v>170</v>
      </c>
      <c r="C77" s="163">
        <v>60</v>
      </c>
      <c r="D77" s="43">
        <v>0.66</v>
      </c>
      <c r="E77" s="43">
        <v>6.06</v>
      </c>
      <c r="F77" s="43">
        <v>5.46</v>
      </c>
      <c r="G77" s="163">
        <v>79.2</v>
      </c>
      <c r="H77" s="163">
        <v>18</v>
      </c>
    </row>
    <row r="78" spans="1:8" ht="12.75">
      <c r="A78" s="269"/>
      <c r="B78" s="48" t="s">
        <v>99</v>
      </c>
      <c r="C78" s="49">
        <v>200</v>
      </c>
      <c r="D78" s="6">
        <v>1.28</v>
      </c>
      <c r="E78" s="6">
        <v>3.84</v>
      </c>
      <c r="F78" s="6">
        <v>4.98</v>
      </c>
      <c r="G78" s="6">
        <v>60.6</v>
      </c>
      <c r="H78" s="6">
        <v>145</v>
      </c>
    </row>
    <row r="79" spans="1:8" ht="24">
      <c r="A79" s="269"/>
      <c r="B79" s="54" t="s">
        <v>54</v>
      </c>
      <c r="C79" s="61">
        <v>180</v>
      </c>
      <c r="D79" s="23">
        <v>14.64</v>
      </c>
      <c r="E79" s="23">
        <v>14.8</v>
      </c>
      <c r="F79" s="23">
        <v>41.49</v>
      </c>
      <c r="G79" s="23">
        <v>237.95</v>
      </c>
      <c r="H79" s="62">
        <v>366</v>
      </c>
    </row>
    <row r="80" spans="1:8" ht="12.75">
      <c r="A80" s="269"/>
      <c r="B80" s="44" t="s">
        <v>9</v>
      </c>
      <c r="C80" s="43">
        <v>28</v>
      </c>
      <c r="D80" s="16">
        <v>1.9</v>
      </c>
      <c r="E80" s="16">
        <v>0.4</v>
      </c>
      <c r="F80" s="16">
        <v>9.3</v>
      </c>
      <c r="G80" s="16">
        <v>48.7</v>
      </c>
      <c r="H80" s="18">
        <v>115</v>
      </c>
    </row>
    <row r="81" spans="1:8" ht="12.75">
      <c r="A81" s="269"/>
      <c r="B81" s="223" t="s">
        <v>39</v>
      </c>
      <c r="C81" s="40">
        <v>40</v>
      </c>
      <c r="D81" s="29">
        <v>3.04</v>
      </c>
      <c r="E81" s="29">
        <v>0.32</v>
      </c>
      <c r="F81" s="29">
        <v>19.68</v>
      </c>
      <c r="G81" s="30">
        <v>94</v>
      </c>
      <c r="H81" s="29">
        <v>114</v>
      </c>
    </row>
    <row r="82" spans="1:8" ht="24">
      <c r="A82" s="269"/>
      <c r="B82" s="42" t="s">
        <v>190</v>
      </c>
      <c r="C82" s="40">
        <v>180</v>
      </c>
      <c r="D82" s="29">
        <v>0.9</v>
      </c>
      <c r="E82" s="29">
        <v>0.18</v>
      </c>
      <c r="F82" s="29">
        <v>18.18</v>
      </c>
      <c r="G82" s="30">
        <v>82.8</v>
      </c>
      <c r="H82" s="29">
        <v>537</v>
      </c>
    </row>
    <row r="83" spans="1:8" ht="12.75">
      <c r="A83" s="27" t="s">
        <v>34</v>
      </c>
      <c r="B83" s="9"/>
      <c r="C83" s="8">
        <f>SUM(C77:C82)</f>
        <v>688</v>
      </c>
      <c r="D83" s="8">
        <f>SUM(D77:D82)</f>
        <v>22.419999999999998</v>
      </c>
      <c r="E83" s="8">
        <f>SUM(E77:E82)</f>
        <v>25.599999999999998</v>
      </c>
      <c r="F83" s="8">
        <f>SUM(F77:F82)</f>
        <v>99.09</v>
      </c>
      <c r="G83" s="8">
        <f>SUM(G77:G82)</f>
        <v>603.25</v>
      </c>
      <c r="H83" s="8"/>
    </row>
    <row r="84" spans="1:8" ht="12.75">
      <c r="A84" s="250" t="s">
        <v>0</v>
      </c>
      <c r="B84" s="250" t="s">
        <v>2</v>
      </c>
      <c r="C84" s="250" t="s">
        <v>1</v>
      </c>
      <c r="D84" s="261" t="s">
        <v>13</v>
      </c>
      <c r="E84" s="261"/>
      <c r="F84" s="261"/>
      <c r="G84" s="250" t="s">
        <v>6</v>
      </c>
      <c r="H84" s="250" t="s">
        <v>7</v>
      </c>
    </row>
    <row r="85" spans="1:8" ht="25.5">
      <c r="A85" s="251"/>
      <c r="B85" s="251"/>
      <c r="C85" s="251"/>
      <c r="D85" s="5" t="s">
        <v>3</v>
      </c>
      <c r="E85" s="5" t="s">
        <v>4</v>
      </c>
      <c r="F85" s="5" t="s">
        <v>5</v>
      </c>
      <c r="G85" s="251"/>
      <c r="H85" s="251"/>
    </row>
    <row r="86" spans="1:8" ht="25.5">
      <c r="A86" s="4" t="s">
        <v>21</v>
      </c>
      <c r="B86" s="4"/>
      <c r="C86" s="4"/>
      <c r="D86" s="5"/>
      <c r="E86" s="5"/>
      <c r="F86" s="5"/>
      <c r="G86" s="4"/>
      <c r="H86" s="4"/>
    </row>
    <row r="87" spans="1:8" ht="24">
      <c r="A87" s="268" t="s">
        <v>10</v>
      </c>
      <c r="B87" s="52" t="s">
        <v>103</v>
      </c>
      <c r="C87" s="53">
        <v>60</v>
      </c>
      <c r="D87" s="34">
        <v>0.66</v>
      </c>
      <c r="E87" s="34">
        <v>0.06</v>
      </c>
      <c r="F87" s="34">
        <v>2.28</v>
      </c>
      <c r="G87" s="35">
        <v>14.4</v>
      </c>
      <c r="H87" s="34">
        <v>112</v>
      </c>
    </row>
    <row r="88" spans="1:8" ht="12.75">
      <c r="A88" s="269"/>
      <c r="B88" s="44" t="s">
        <v>27</v>
      </c>
      <c r="C88" s="43">
        <v>200</v>
      </c>
      <c r="D88" s="6">
        <v>1.28</v>
      </c>
      <c r="E88" s="6">
        <v>4.06</v>
      </c>
      <c r="F88" s="6">
        <v>13.64</v>
      </c>
      <c r="G88" s="6">
        <v>96.2</v>
      </c>
      <c r="H88" s="6">
        <v>161</v>
      </c>
    </row>
    <row r="89" spans="1:8" ht="12.75" customHeight="1">
      <c r="A89" s="269"/>
      <c r="B89" s="42" t="s">
        <v>44</v>
      </c>
      <c r="C89" s="40">
        <v>90</v>
      </c>
      <c r="D89" s="16">
        <v>14.53</v>
      </c>
      <c r="E89" s="16">
        <v>7.8</v>
      </c>
      <c r="F89" s="16">
        <v>46.88</v>
      </c>
      <c r="G89" s="16">
        <v>278</v>
      </c>
      <c r="H89" s="18">
        <v>339</v>
      </c>
    </row>
    <row r="90" spans="1:8" ht="12.75">
      <c r="A90" s="269"/>
      <c r="B90" s="42" t="s">
        <v>126</v>
      </c>
      <c r="C90" s="40">
        <v>50</v>
      </c>
      <c r="D90" s="6">
        <v>0.54</v>
      </c>
      <c r="E90" s="6">
        <v>1.86</v>
      </c>
      <c r="F90" s="6">
        <v>3.5</v>
      </c>
      <c r="G90" s="6">
        <v>32.8</v>
      </c>
      <c r="H90" s="6">
        <v>462</v>
      </c>
    </row>
    <row r="91" spans="1:8" ht="12.75">
      <c r="A91" s="269"/>
      <c r="B91" s="42" t="s">
        <v>97</v>
      </c>
      <c r="C91" s="40">
        <v>150</v>
      </c>
      <c r="D91" s="16">
        <v>5.5</v>
      </c>
      <c r="E91" s="16">
        <v>5.4</v>
      </c>
      <c r="F91" s="16">
        <v>5.85</v>
      </c>
      <c r="G91" s="16">
        <v>94.5</v>
      </c>
      <c r="H91" s="18">
        <v>428</v>
      </c>
    </row>
    <row r="92" spans="1:8" ht="12.75">
      <c r="A92" s="269"/>
      <c r="B92" s="44" t="s">
        <v>9</v>
      </c>
      <c r="C92" s="43">
        <v>28</v>
      </c>
      <c r="D92" s="16">
        <v>1.9</v>
      </c>
      <c r="E92" s="16">
        <v>0.4</v>
      </c>
      <c r="F92" s="16">
        <v>9.3</v>
      </c>
      <c r="G92" s="16">
        <v>48.7</v>
      </c>
      <c r="H92" s="18">
        <v>115</v>
      </c>
    </row>
    <row r="93" spans="1:8" ht="12.75">
      <c r="A93" s="269"/>
      <c r="B93" s="223" t="s">
        <v>39</v>
      </c>
      <c r="C93" s="40">
        <v>50</v>
      </c>
      <c r="D93" s="13">
        <v>3.8</v>
      </c>
      <c r="E93" s="13">
        <v>0.39</v>
      </c>
      <c r="F93" s="13">
        <v>24.58</v>
      </c>
      <c r="G93" s="13">
        <v>117.5</v>
      </c>
      <c r="H93" s="6">
        <v>114</v>
      </c>
    </row>
    <row r="94" spans="1:8" ht="24">
      <c r="A94" s="270"/>
      <c r="B94" s="42" t="s">
        <v>183</v>
      </c>
      <c r="C94" s="40">
        <v>180</v>
      </c>
      <c r="D94" s="29">
        <v>0.9</v>
      </c>
      <c r="E94" s="29">
        <v>0.18</v>
      </c>
      <c r="F94" s="29">
        <v>18.18</v>
      </c>
      <c r="G94" s="30">
        <v>82.8</v>
      </c>
      <c r="H94" s="29">
        <v>537</v>
      </c>
    </row>
    <row r="95" spans="1:8" ht="12.75">
      <c r="A95" s="27" t="s">
        <v>34</v>
      </c>
      <c r="B95" s="9"/>
      <c r="C95" s="8">
        <f>SUM(C87:C94)</f>
        <v>808</v>
      </c>
      <c r="D95" s="28">
        <f>SUM(D87:D94)</f>
        <v>29.109999999999996</v>
      </c>
      <c r="E95" s="28">
        <f>SUM(E87:E94)</f>
        <v>20.15</v>
      </c>
      <c r="F95" s="28">
        <f>SUM(F87:F94)</f>
        <v>124.21000000000001</v>
      </c>
      <c r="G95" s="28">
        <f>SUM(G87:G94)</f>
        <v>764.9000000000001</v>
      </c>
      <c r="H95" s="8"/>
    </row>
    <row r="96" spans="1:8" ht="12.75">
      <c r="A96" s="250" t="s">
        <v>0</v>
      </c>
      <c r="B96" s="250" t="s">
        <v>2</v>
      </c>
      <c r="C96" s="250" t="s">
        <v>1</v>
      </c>
      <c r="D96" s="261" t="s">
        <v>13</v>
      </c>
      <c r="E96" s="261"/>
      <c r="F96" s="261"/>
      <c r="G96" s="250" t="s">
        <v>6</v>
      </c>
      <c r="H96" s="250" t="s">
        <v>7</v>
      </c>
    </row>
    <row r="97" spans="1:8" ht="25.5">
      <c r="A97" s="251"/>
      <c r="B97" s="251"/>
      <c r="C97" s="251"/>
      <c r="D97" s="5" t="s">
        <v>3</v>
      </c>
      <c r="E97" s="5" t="s">
        <v>4</v>
      </c>
      <c r="F97" s="5" t="s">
        <v>5</v>
      </c>
      <c r="G97" s="251"/>
      <c r="H97" s="251"/>
    </row>
    <row r="98" spans="1:8" ht="25.5">
      <c r="A98" s="4" t="s">
        <v>22</v>
      </c>
      <c r="B98" s="4"/>
      <c r="C98" s="4"/>
      <c r="D98" s="5"/>
      <c r="E98" s="5"/>
      <c r="F98" s="5"/>
      <c r="G98" s="4"/>
      <c r="H98" s="4"/>
    </row>
    <row r="99" spans="1:8" ht="12.75">
      <c r="A99" s="268" t="s">
        <v>10</v>
      </c>
      <c r="B99" s="42" t="s">
        <v>56</v>
      </c>
      <c r="C99" s="40">
        <v>60</v>
      </c>
      <c r="D99" s="30">
        <v>5.5</v>
      </c>
      <c r="E99" s="30">
        <v>3.48</v>
      </c>
      <c r="F99" s="30">
        <v>38.24</v>
      </c>
      <c r="G99" s="30">
        <v>206.4</v>
      </c>
      <c r="H99" s="30">
        <v>181</v>
      </c>
    </row>
    <row r="100" spans="1:8" ht="12.75">
      <c r="A100" s="269"/>
      <c r="B100" s="44" t="s">
        <v>151</v>
      </c>
      <c r="C100" s="65">
        <v>200</v>
      </c>
      <c r="D100" s="63">
        <v>1.84</v>
      </c>
      <c r="E100" s="63">
        <v>3.4</v>
      </c>
      <c r="F100" s="63">
        <v>12.1</v>
      </c>
      <c r="G100" s="63">
        <v>87.4</v>
      </c>
      <c r="H100" s="63">
        <v>149</v>
      </c>
    </row>
    <row r="101" spans="1:8" ht="12.75">
      <c r="A101" s="269"/>
      <c r="B101" s="42" t="s">
        <v>117</v>
      </c>
      <c r="C101" s="40">
        <v>90</v>
      </c>
      <c r="D101" s="30">
        <v>12.15</v>
      </c>
      <c r="E101" s="30">
        <v>8.28</v>
      </c>
      <c r="F101" s="30">
        <v>37.74</v>
      </c>
      <c r="G101" s="30">
        <v>143.1</v>
      </c>
      <c r="H101" s="30">
        <v>581</v>
      </c>
    </row>
    <row r="102" spans="1:8" ht="12.75">
      <c r="A102" s="269"/>
      <c r="B102" s="42" t="s">
        <v>45</v>
      </c>
      <c r="C102" s="40">
        <v>150</v>
      </c>
      <c r="D102" s="30">
        <v>3.15</v>
      </c>
      <c r="E102" s="30">
        <v>6.6</v>
      </c>
      <c r="F102" s="30">
        <v>16.35</v>
      </c>
      <c r="G102" s="30">
        <v>138</v>
      </c>
      <c r="H102" s="30">
        <v>434</v>
      </c>
    </row>
    <row r="103" spans="1:8" ht="12.75">
      <c r="A103" s="269"/>
      <c r="B103" s="44" t="s">
        <v>9</v>
      </c>
      <c r="C103" s="43">
        <v>28</v>
      </c>
      <c r="D103" s="16">
        <v>1.9</v>
      </c>
      <c r="E103" s="16">
        <v>0.4</v>
      </c>
      <c r="F103" s="16">
        <v>9.3</v>
      </c>
      <c r="G103" s="16">
        <v>48.7</v>
      </c>
      <c r="H103" s="18">
        <v>115</v>
      </c>
    </row>
    <row r="104" spans="1:8" ht="12.75">
      <c r="A104" s="269"/>
      <c r="B104" s="223" t="s">
        <v>39</v>
      </c>
      <c r="C104" s="40">
        <v>50</v>
      </c>
      <c r="D104" s="13">
        <v>3.8</v>
      </c>
      <c r="E104" s="13">
        <v>0.39</v>
      </c>
      <c r="F104" s="13">
        <v>24.58</v>
      </c>
      <c r="G104" s="13">
        <v>117.5</v>
      </c>
      <c r="H104" s="6">
        <v>114</v>
      </c>
    </row>
    <row r="105" spans="1:8" ht="24">
      <c r="A105" s="270"/>
      <c r="B105" s="42" t="s">
        <v>59</v>
      </c>
      <c r="C105" s="40">
        <v>200</v>
      </c>
      <c r="D105" s="30">
        <v>0.5</v>
      </c>
      <c r="E105" s="30">
        <v>0</v>
      </c>
      <c r="F105" s="30">
        <v>27</v>
      </c>
      <c r="G105" s="30">
        <v>110</v>
      </c>
      <c r="H105" s="30">
        <v>527</v>
      </c>
    </row>
    <row r="106" spans="1:8" ht="12.75">
      <c r="A106" s="166" t="s">
        <v>34</v>
      </c>
      <c r="B106" s="195"/>
      <c r="C106" s="196">
        <f>SUM(C99:C105)</f>
        <v>778</v>
      </c>
      <c r="D106" s="197">
        <f>SUM(D99:D105)</f>
        <v>28.84</v>
      </c>
      <c r="E106" s="197">
        <f>SUM(E99:E105)</f>
        <v>22.549999999999997</v>
      </c>
      <c r="F106" s="197">
        <f>SUM(F99:F105)</f>
        <v>165.31</v>
      </c>
      <c r="G106" s="197">
        <f>SUM(G99:G105)</f>
        <v>851.1</v>
      </c>
      <c r="H106" s="196"/>
    </row>
    <row r="107" spans="1:8" ht="12.75">
      <c r="A107" s="250" t="s">
        <v>0</v>
      </c>
      <c r="B107" s="250" t="s">
        <v>2</v>
      </c>
      <c r="C107" s="250" t="s">
        <v>1</v>
      </c>
      <c r="D107" s="261" t="s">
        <v>13</v>
      </c>
      <c r="E107" s="261"/>
      <c r="F107" s="261"/>
      <c r="G107" s="250" t="s">
        <v>6</v>
      </c>
      <c r="H107" s="250" t="s">
        <v>7</v>
      </c>
    </row>
    <row r="108" spans="1:8" ht="25.5">
      <c r="A108" s="251"/>
      <c r="B108" s="251"/>
      <c r="C108" s="251"/>
      <c r="D108" s="5" t="s">
        <v>3</v>
      </c>
      <c r="E108" s="5" t="s">
        <v>4</v>
      </c>
      <c r="F108" s="5" t="s">
        <v>5</v>
      </c>
      <c r="G108" s="251"/>
      <c r="H108" s="251"/>
    </row>
    <row r="109" spans="1:8" ht="25.5">
      <c r="A109" s="5" t="s">
        <v>23</v>
      </c>
      <c r="B109" s="4"/>
      <c r="C109" s="4"/>
      <c r="D109" s="5"/>
      <c r="E109" s="5"/>
      <c r="F109" s="5"/>
      <c r="G109" s="4"/>
      <c r="H109" s="4"/>
    </row>
    <row r="110" spans="1:8" ht="12.75">
      <c r="A110" s="268" t="s">
        <v>10</v>
      </c>
      <c r="B110" s="52" t="s">
        <v>100</v>
      </c>
      <c r="C110" s="53">
        <v>60</v>
      </c>
      <c r="D110" s="31">
        <v>0.48</v>
      </c>
      <c r="E110" s="31">
        <v>0.12</v>
      </c>
      <c r="F110" s="31">
        <v>1.5</v>
      </c>
      <c r="G110" s="31">
        <v>8.4</v>
      </c>
      <c r="H110" s="31">
        <v>112</v>
      </c>
    </row>
    <row r="111" spans="1:8" ht="12.75">
      <c r="A111" s="269"/>
      <c r="B111" s="44" t="s">
        <v>153</v>
      </c>
      <c r="C111" s="43">
        <v>200</v>
      </c>
      <c r="D111" s="6">
        <v>5.17</v>
      </c>
      <c r="E111" s="16">
        <v>7</v>
      </c>
      <c r="F111" s="6">
        <v>23.25</v>
      </c>
      <c r="G111" s="16">
        <v>152.3</v>
      </c>
      <c r="H111" s="6">
        <v>133</v>
      </c>
    </row>
    <row r="112" spans="1:8" ht="24">
      <c r="A112" s="269"/>
      <c r="B112" s="54" t="s">
        <v>40</v>
      </c>
      <c r="C112" s="61">
        <v>90</v>
      </c>
      <c r="D112" s="63">
        <v>11.6</v>
      </c>
      <c r="E112" s="63">
        <v>22.23</v>
      </c>
      <c r="F112" s="63">
        <v>13.77</v>
      </c>
      <c r="G112" s="63">
        <v>314.1</v>
      </c>
      <c r="H112" s="63">
        <v>368</v>
      </c>
    </row>
    <row r="113" spans="1:8" ht="24">
      <c r="A113" s="269"/>
      <c r="B113" s="42" t="s">
        <v>109</v>
      </c>
      <c r="C113" s="45">
        <v>150</v>
      </c>
      <c r="D113" s="63">
        <v>4.65</v>
      </c>
      <c r="E113" s="63">
        <v>6.3</v>
      </c>
      <c r="F113" s="63">
        <v>18.75</v>
      </c>
      <c r="G113" s="63">
        <v>150</v>
      </c>
      <c r="H113" s="63">
        <v>427</v>
      </c>
    </row>
    <row r="114" spans="1:8" ht="12.75">
      <c r="A114" s="269"/>
      <c r="B114" s="44" t="s">
        <v>9</v>
      </c>
      <c r="C114" s="43">
        <v>28</v>
      </c>
      <c r="D114" s="16">
        <v>1.9</v>
      </c>
      <c r="E114" s="16">
        <v>0.4</v>
      </c>
      <c r="F114" s="16">
        <v>9.3</v>
      </c>
      <c r="G114" s="16">
        <v>48.7</v>
      </c>
      <c r="H114" s="18">
        <v>115</v>
      </c>
    </row>
    <row r="115" spans="1:8" ht="12.75">
      <c r="A115" s="269"/>
      <c r="B115" s="223" t="s">
        <v>39</v>
      </c>
      <c r="C115" s="40">
        <v>56</v>
      </c>
      <c r="D115" s="29">
        <v>4.25</v>
      </c>
      <c r="E115" s="29">
        <v>0.45</v>
      </c>
      <c r="F115" s="29">
        <v>27.55</v>
      </c>
      <c r="G115" s="30">
        <v>131.6</v>
      </c>
      <c r="H115" s="29">
        <v>114</v>
      </c>
    </row>
    <row r="116" spans="1:8" ht="24">
      <c r="A116" s="269"/>
      <c r="B116" s="42" t="s">
        <v>184</v>
      </c>
      <c r="C116" s="40">
        <v>30</v>
      </c>
      <c r="D116" s="30">
        <v>0.84</v>
      </c>
      <c r="E116" s="30">
        <v>0.99</v>
      </c>
      <c r="F116" s="30">
        <v>23.19</v>
      </c>
      <c r="G116" s="30">
        <v>165</v>
      </c>
      <c r="H116" s="30">
        <v>608</v>
      </c>
    </row>
    <row r="117" spans="1:8" ht="24">
      <c r="A117" s="269"/>
      <c r="B117" s="42" t="s">
        <v>191</v>
      </c>
      <c r="C117" s="40">
        <v>180</v>
      </c>
      <c r="D117" s="29">
        <v>0.9</v>
      </c>
      <c r="E117" s="29">
        <v>0.18</v>
      </c>
      <c r="F117" s="29">
        <v>18.18</v>
      </c>
      <c r="G117" s="30">
        <v>82.8</v>
      </c>
      <c r="H117" s="29">
        <v>537</v>
      </c>
    </row>
    <row r="118" spans="1:8" ht="12.75">
      <c r="A118" s="27" t="s">
        <v>34</v>
      </c>
      <c r="B118" s="9"/>
      <c r="C118" s="24">
        <f>SUM(C110:C117)</f>
        <v>794</v>
      </c>
      <c r="D118" s="28">
        <f>SUM(D110:D117)</f>
        <v>29.789999999999996</v>
      </c>
      <c r="E118" s="28">
        <f>SUM(E110:E117)</f>
        <v>37.67</v>
      </c>
      <c r="F118" s="28">
        <f>SUM(F110:F117)</f>
        <v>135.48999999999998</v>
      </c>
      <c r="G118" s="28">
        <f>SUM(G110:G117)</f>
        <v>1052.9</v>
      </c>
      <c r="H118" s="8"/>
    </row>
    <row r="119" spans="1:8" ht="12.75">
      <c r="A119" s="38"/>
      <c r="B119" s="224"/>
      <c r="C119" s="250" t="s">
        <v>1</v>
      </c>
      <c r="D119" s="261" t="s">
        <v>13</v>
      </c>
      <c r="E119" s="261"/>
      <c r="F119" s="261"/>
      <c r="G119" s="250" t="s">
        <v>6</v>
      </c>
      <c r="H119" s="38"/>
    </row>
    <row r="120" spans="1:8" ht="25.5">
      <c r="A120" s="38"/>
      <c r="B120" s="224"/>
      <c r="C120" s="251"/>
      <c r="D120" s="229" t="s">
        <v>3</v>
      </c>
      <c r="E120" s="229" t="s">
        <v>4</v>
      </c>
      <c r="F120" s="229" t="s">
        <v>5</v>
      </c>
      <c r="G120" s="251"/>
      <c r="H120" s="38"/>
    </row>
    <row r="121" spans="1:8" ht="12.75">
      <c r="A121" s="254" t="s">
        <v>110</v>
      </c>
      <c r="B121" s="255"/>
      <c r="C121" s="69">
        <f>C118+C106+C95+C83+C73+C61+C51+C39+C28+C15</f>
        <v>8271</v>
      </c>
      <c r="D121" s="69">
        <f>D118+D106+D95+D83+D73+D61+D51+D39+D28+D15</f>
        <v>285.54</v>
      </c>
      <c r="E121" s="69">
        <f>E118+E106+E95+E83+E73+E61+E51+E39+E28+E15</f>
        <v>289.09000000000003</v>
      </c>
      <c r="F121" s="69">
        <f>F118+F106+F95+F83+F73+F61+F51+F39+F28+F15</f>
        <v>1132.29</v>
      </c>
      <c r="G121" s="69">
        <f>G118+G106+G95+G83+G73+G61+G51+G39+G28+G15</f>
        <v>8280.25</v>
      </c>
      <c r="H121" s="67"/>
    </row>
    <row r="122" spans="1:8" ht="12.75">
      <c r="A122" s="254" t="s">
        <v>111</v>
      </c>
      <c r="B122" s="256"/>
      <c r="C122" s="68">
        <f>C121/10</f>
        <v>827.1</v>
      </c>
      <c r="D122" s="68">
        <f>D121/10</f>
        <v>28.554000000000002</v>
      </c>
      <c r="E122" s="68">
        <f>E121/10</f>
        <v>28.909000000000002</v>
      </c>
      <c r="F122" s="68">
        <f>F121/10</f>
        <v>113.229</v>
      </c>
      <c r="G122" s="68">
        <f>G121/10</f>
        <v>828.025</v>
      </c>
      <c r="H122" s="67"/>
    </row>
    <row r="123" spans="1:8" ht="28.5" customHeight="1">
      <c r="A123" s="245" t="s">
        <v>219</v>
      </c>
      <c r="B123" s="246"/>
      <c r="C123" s="70"/>
      <c r="D123" s="71">
        <v>26.95</v>
      </c>
      <c r="E123" s="71">
        <v>27.65</v>
      </c>
      <c r="F123" s="71">
        <v>117.25</v>
      </c>
      <c r="G123" s="71">
        <v>822.5</v>
      </c>
      <c r="H123" s="67"/>
    </row>
  </sheetData>
  <sheetProtection/>
  <mergeCells count="80">
    <mergeCell ref="A121:B121"/>
    <mergeCell ref="A122:B122"/>
    <mergeCell ref="A123:B123"/>
    <mergeCell ref="G107:G108"/>
    <mergeCell ref="H107:H108"/>
    <mergeCell ref="A110:A117"/>
    <mergeCell ref="C119:C120"/>
    <mergeCell ref="D119:F119"/>
    <mergeCell ref="G119:G120"/>
    <mergeCell ref="H96:H97"/>
    <mergeCell ref="A99:A105"/>
    <mergeCell ref="A107:A108"/>
    <mergeCell ref="B107:B108"/>
    <mergeCell ref="C107:C108"/>
    <mergeCell ref="D107:F107"/>
    <mergeCell ref="A87:A94"/>
    <mergeCell ref="A96:A97"/>
    <mergeCell ref="B96:B97"/>
    <mergeCell ref="C96:C97"/>
    <mergeCell ref="D96:F96"/>
    <mergeCell ref="G96:G97"/>
    <mergeCell ref="A77:A82"/>
    <mergeCell ref="A84:A85"/>
    <mergeCell ref="B84:B85"/>
    <mergeCell ref="C84:C85"/>
    <mergeCell ref="D84:F84"/>
    <mergeCell ref="H84:H85"/>
    <mergeCell ref="G84:G85"/>
    <mergeCell ref="G62:G63"/>
    <mergeCell ref="H40:H41"/>
    <mergeCell ref="A65:A72"/>
    <mergeCell ref="A74:A75"/>
    <mergeCell ref="B74:B75"/>
    <mergeCell ref="C74:C75"/>
    <mergeCell ref="D74:F74"/>
    <mergeCell ref="G74:G75"/>
    <mergeCell ref="H74:H75"/>
    <mergeCell ref="D52:F52"/>
    <mergeCell ref="G52:G53"/>
    <mergeCell ref="H29:H30"/>
    <mergeCell ref="A55:A60"/>
    <mergeCell ref="A62:A63"/>
    <mergeCell ref="B62:B63"/>
    <mergeCell ref="C62:C63"/>
    <mergeCell ref="D62:F62"/>
    <mergeCell ref="G40:G41"/>
    <mergeCell ref="H62:H63"/>
    <mergeCell ref="H52:H53"/>
    <mergeCell ref="A32:A38"/>
    <mergeCell ref="A40:A41"/>
    <mergeCell ref="B40:B41"/>
    <mergeCell ref="C40:C41"/>
    <mergeCell ref="D40:F40"/>
    <mergeCell ref="A43:A50"/>
    <mergeCell ref="A52:A53"/>
    <mergeCell ref="B52:B53"/>
    <mergeCell ref="C52:C53"/>
    <mergeCell ref="A19:A27"/>
    <mergeCell ref="A29:A30"/>
    <mergeCell ref="B29:B30"/>
    <mergeCell ref="C29:C30"/>
    <mergeCell ref="D29:F29"/>
    <mergeCell ref="G29:G30"/>
    <mergeCell ref="A16:A17"/>
    <mergeCell ref="B16:B17"/>
    <mergeCell ref="C16:C17"/>
    <mergeCell ref="D16:F16"/>
    <mergeCell ref="A1:B1"/>
    <mergeCell ref="E1:H1"/>
    <mergeCell ref="A2:H2"/>
    <mergeCell ref="A3:H3"/>
    <mergeCell ref="A4:A5"/>
    <mergeCell ref="A7:A14"/>
    <mergeCell ref="H16:H17"/>
    <mergeCell ref="B4:B5"/>
    <mergeCell ref="C4:C5"/>
    <mergeCell ref="D4:F4"/>
    <mergeCell ref="G4:G5"/>
    <mergeCell ref="H4:H5"/>
    <mergeCell ref="G16:G1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9"/>
  <sheetViews>
    <sheetView zoomScalePageLayoutView="0" workbookViewId="0" topLeftCell="A187">
      <selection activeCell="A2" sqref="A2:Y2"/>
    </sheetView>
  </sheetViews>
  <sheetFormatPr defaultColWidth="9.140625" defaultRowHeight="12.75"/>
  <cols>
    <col min="2" max="2" width="26.421875" style="225" customWidth="1"/>
    <col min="4" max="21" width="0" style="0" hidden="1" customWidth="1"/>
  </cols>
  <sheetData>
    <row r="1" spans="1:25" ht="40.5" customHeight="1">
      <c r="A1" s="271" t="s">
        <v>216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27.75" customHeight="1">
      <c r="A2" s="272" t="s">
        <v>225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2.75">
      <c r="A3" s="262" t="s">
        <v>0</v>
      </c>
      <c r="B3" s="262" t="s">
        <v>2</v>
      </c>
      <c r="C3" s="262" t="s">
        <v>1</v>
      </c>
      <c r="D3" s="261" t="s">
        <v>13</v>
      </c>
      <c r="E3" s="261"/>
      <c r="F3" s="261"/>
      <c r="G3" s="262" t="s">
        <v>6</v>
      </c>
      <c r="H3" s="262" t="s">
        <v>7</v>
      </c>
      <c r="I3" s="265" t="s">
        <v>165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  <c r="V3" s="243" t="s">
        <v>165</v>
      </c>
      <c r="W3" s="243"/>
      <c r="X3" s="243"/>
      <c r="Y3" s="243"/>
    </row>
    <row r="4" spans="1:25" ht="25.5">
      <c r="A4" s="262"/>
      <c r="B4" s="262"/>
      <c r="C4" s="262"/>
      <c r="D4" s="5" t="s">
        <v>3</v>
      </c>
      <c r="E4" s="5" t="s">
        <v>4</v>
      </c>
      <c r="F4" s="5" t="s">
        <v>5</v>
      </c>
      <c r="G4" s="262"/>
      <c r="H4" s="262"/>
      <c r="I4" s="217" t="s">
        <v>154</v>
      </c>
      <c r="J4" s="217" t="s">
        <v>156</v>
      </c>
      <c r="K4" s="217" t="s">
        <v>157</v>
      </c>
      <c r="L4" s="217" t="s">
        <v>155</v>
      </c>
      <c r="M4" s="217" t="s">
        <v>158</v>
      </c>
      <c r="N4" s="217" t="s">
        <v>159</v>
      </c>
      <c r="O4" s="217" t="s">
        <v>166</v>
      </c>
      <c r="P4" s="217" t="s">
        <v>160</v>
      </c>
      <c r="Q4" s="217" t="s">
        <v>167</v>
      </c>
      <c r="R4" s="217" t="s">
        <v>161</v>
      </c>
      <c r="S4" s="217" t="s">
        <v>162</v>
      </c>
      <c r="T4" s="217" t="s">
        <v>163</v>
      </c>
      <c r="U4" s="217" t="s">
        <v>164</v>
      </c>
      <c r="V4" s="209" t="s">
        <v>175</v>
      </c>
      <c r="W4" s="209" t="s">
        <v>176</v>
      </c>
      <c r="X4" s="209" t="s">
        <v>177</v>
      </c>
      <c r="Y4" s="220" t="s">
        <v>178</v>
      </c>
    </row>
    <row r="5" spans="1:25" ht="25.5">
      <c r="A5" s="5" t="s">
        <v>8</v>
      </c>
      <c r="B5" s="5"/>
      <c r="C5" s="5"/>
      <c r="D5" s="5"/>
      <c r="E5" s="5"/>
      <c r="F5" s="5"/>
      <c r="G5" s="5"/>
      <c r="H5" s="5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20"/>
      <c r="W5" s="220"/>
      <c r="X5" s="220"/>
      <c r="Y5" s="220"/>
    </row>
    <row r="6" spans="1:25" ht="12.75">
      <c r="A6" s="252" t="s">
        <v>35</v>
      </c>
      <c r="B6" s="223" t="s">
        <v>36</v>
      </c>
      <c r="C6" s="40">
        <v>160</v>
      </c>
      <c r="D6" s="29">
        <v>13.67</v>
      </c>
      <c r="E6" s="29">
        <v>21.41</v>
      </c>
      <c r="F6" s="29">
        <v>3.69</v>
      </c>
      <c r="G6" s="30">
        <v>260.92</v>
      </c>
      <c r="H6" s="29">
        <v>307</v>
      </c>
      <c r="I6" s="180">
        <v>0</v>
      </c>
      <c r="J6" s="180">
        <v>0.058</v>
      </c>
      <c r="K6" s="180">
        <v>0.045</v>
      </c>
      <c r="L6" s="180">
        <v>4.96</v>
      </c>
      <c r="M6" s="180">
        <v>4.6</v>
      </c>
      <c r="N6" s="180">
        <v>81</v>
      </c>
      <c r="O6" s="180">
        <v>308</v>
      </c>
      <c r="P6" s="180">
        <v>17.6</v>
      </c>
      <c r="Q6" s="180">
        <v>0.9</v>
      </c>
      <c r="R6" s="167">
        <v>289.1</v>
      </c>
      <c r="S6" s="167"/>
      <c r="T6" s="167"/>
      <c r="U6" s="167"/>
      <c r="V6" s="212">
        <v>175.93</v>
      </c>
      <c r="W6" s="212">
        <v>18.13</v>
      </c>
      <c r="X6" s="212">
        <v>0.34</v>
      </c>
      <c r="Y6" s="212">
        <v>0</v>
      </c>
    </row>
    <row r="7" spans="1:25" ht="12.75">
      <c r="A7" s="252"/>
      <c r="B7" s="42" t="s">
        <v>50</v>
      </c>
      <c r="C7" s="40">
        <v>200</v>
      </c>
      <c r="D7" s="30">
        <v>3.2</v>
      </c>
      <c r="E7" s="30">
        <v>2.7</v>
      </c>
      <c r="F7" s="30">
        <v>15.9</v>
      </c>
      <c r="G7" s="30">
        <v>79</v>
      </c>
      <c r="H7" s="30">
        <v>961</v>
      </c>
      <c r="I7" s="169">
        <v>1.3</v>
      </c>
      <c r="J7" s="169">
        <v>0.04</v>
      </c>
      <c r="K7" s="169">
        <v>0.16</v>
      </c>
      <c r="L7" s="169">
        <v>0</v>
      </c>
      <c r="M7" s="169"/>
      <c r="N7" s="169">
        <v>126</v>
      </c>
      <c r="O7" s="169">
        <v>50</v>
      </c>
      <c r="P7" s="169">
        <v>0</v>
      </c>
      <c r="Q7" s="169">
        <v>0.1</v>
      </c>
      <c r="R7" s="168">
        <v>102</v>
      </c>
      <c r="S7" s="167"/>
      <c r="T7" s="167"/>
      <c r="U7" s="167"/>
      <c r="V7" s="212">
        <v>34</v>
      </c>
      <c r="W7" s="212">
        <v>0</v>
      </c>
      <c r="X7" s="212">
        <v>0</v>
      </c>
      <c r="Y7" s="212">
        <v>0</v>
      </c>
    </row>
    <row r="8" spans="1:25" ht="12.75">
      <c r="A8" s="252"/>
      <c r="B8" s="223" t="s">
        <v>39</v>
      </c>
      <c r="C8" s="40">
        <v>40</v>
      </c>
      <c r="D8" s="29">
        <v>3.04</v>
      </c>
      <c r="E8" s="29">
        <v>0.32</v>
      </c>
      <c r="F8" s="29">
        <v>19.68</v>
      </c>
      <c r="G8" s="30">
        <v>94</v>
      </c>
      <c r="H8" s="29">
        <v>114</v>
      </c>
      <c r="I8" s="181">
        <v>0</v>
      </c>
      <c r="J8" s="181">
        <v>0.044</v>
      </c>
      <c r="K8" s="181">
        <v>0.012</v>
      </c>
      <c r="L8" s="181">
        <v>0</v>
      </c>
      <c r="M8" s="181"/>
      <c r="N8" s="181">
        <v>8</v>
      </c>
      <c r="O8" s="181">
        <v>25.6</v>
      </c>
      <c r="P8" s="181">
        <v>5.6</v>
      </c>
      <c r="Q8" s="181">
        <v>0.44</v>
      </c>
      <c r="R8" s="167">
        <v>36.8</v>
      </c>
      <c r="S8" s="167"/>
      <c r="T8" s="167"/>
      <c r="U8" s="167"/>
      <c r="V8" s="212">
        <v>11</v>
      </c>
      <c r="W8" s="212">
        <v>15</v>
      </c>
      <c r="X8" s="212">
        <v>0.9</v>
      </c>
      <c r="Y8" s="212">
        <v>0</v>
      </c>
    </row>
    <row r="9" spans="1:25" ht="12.75">
      <c r="A9" s="252"/>
      <c r="B9" s="44" t="s">
        <v>9</v>
      </c>
      <c r="C9" s="43">
        <v>20</v>
      </c>
      <c r="D9" s="16">
        <v>3.2</v>
      </c>
      <c r="E9" s="16">
        <v>0.6</v>
      </c>
      <c r="F9" s="16">
        <v>16</v>
      </c>
      <c r="G9" s="16">
        <v>83.5</v>
      </c>
      <c r="H9" s="18">
        <v>115</v>
      </c>
      <c r="I9" s="167">
        <v>0</v>
      </c>
      <c r="J9" s="167">
        <v>0.08</v>
      </c>
      <c r="K9" s="167">
        <v>0.039</v>
      </c>
      <c r="L9" s="167"/>
      <c r="M9" s="167"/>
      <c r="N9" s="167">
        <v>16.8</v>
      </c>
      <c r="O9" s="167"/>
      <c r="P9" s="167"/>
      <c r="Q9" s="167">
        <v>1.87</v>
      </c>
      <c r="R9" s="181"/>
      <c r="S9" s="181"/>
      <c r="T9" s="181"/>
      <c r="U9" s="181"/>
      <c r="V9" s="212">
        <v>23.43</v>
      </c>
      <c r="W9" s="212">
        <v>5.65</v>
      </c>
      <c r="X9" s="212">
        <v>0.1</v>
      </c>
      <c r="Y9" s="212">
        <v>0</v>
      </c>
    </row>
    <row r="10" spans="1:25" ht="12.75">
      <c r="A10" s="252"/>
      <c r="B10" s="42" t="s">
        <v>211</v>
      </c>
      <c r="C10" s="40">
        <v>180</v>
      </c>
      <c r="D10" s="30">
        <v>2.7</v>
      </c>
      <c r="E10" s="30">
        <v>0.9</v>
      </c>
      <c r="F10" s="30">
        <v>37.8</v>
      </c>
      <c r="G10" s="30">
        <v>172.8</v>
      </c>
      <c r="H10" s="6">
        <v>118</v>
      </c>
      <c r="I10" s="181">
        <v>18</v>
      </c>
      <c r="J10" s="181">
        <v>0.072</v>
      </c>
      <c r="K10" s="181">
        <v>0.09</v>
      </c>
      <c r="L10" s="181">
        <v>0</v>
      </c>
      <c r="M10" s="181"/>
      <c r="N10" s="181">
        <v>14.4</v>
      </c>
      <c r="O10" s="181">
        <v>50.4</v>
      </c>
      <c r="P10" s="181">
        <v>75.6</v>
      </c>
      <c r="Q10" s="181">
        <v>1.08</v>
      </c>
      <c r="R10" s="167">
        <v>626</v>
      </c>
      <c r="S10" s="167"/>
      <c r="T10" s="167"/>
      <c r="U10" s="167"/>
      <c r="V10" s="212">
        <v>14.4</v>
      </c>
      <c r="W10" s="212">
        <v>20.6</v>
      </c>
      <c r="X10" s="212">
        <v>1.08</v>
      </c>
      <c r="Y10" s="212">
        <v>18</v>
      </c>
    </row>
    <row r="11" spans="1:25" ht="12.75">
      <c r="A11" s="27" t="s">
        <v>34</v>
      </c>
      <c r="B11" s="27"/>
      <c r="C11" s="166">
        <f>SUM(C6:C10)</f>
        <v>600</v>
      </c>
      <c r="D11" s="166">
        <f>SUM(D6:D10)</f>
        <v>25.81</v>
      </c>
      <c r="E11" s="166">
        <f>SUM(E6:E10)</f>
        <v>25.93</v>
      </c>
      <c r="F11" s="166">
        <f>SUM(F6:F10)</f>
        <v>93.07</v>
      </c>
      <c r="G11" s="166">
        <f>SUM(G6:G10)</f>
        <v>690.22</v>
      </c>
      <c r="H11" s="166"/>
      <c r="I11" s="187">
        <f aca="true" t="shared" si="0" ref="I11:R11">SUM(I6:I10)</f>
        <v>19.3</v>
      </c>
      <c r="J11" s="187">
        <f t="shared" si="0"/>
        <v>0.29400000000000004</v>
      </c>
      <c r="K11" s="187">
        <f t="shared" si="0"/>
        <v>0.346</v>
      </c>
      <c r="L11" s="187">
        <f t="shared" si="0"/>
        <v>4.96</v>
      </c>
      <c r="M11" s="187">
        <f t="shared" si="0"/>
        <v>4.6</v>
      </c>
      <c r="N11" s="187">
        <f t="shared" si="0"/>
        <v>246.20000000000002</v>
      </c>
      <c r="O11" s="187">
        <f t="shared" si="0"/>
        <v>434</v>
      </c>
      <c r="P11" s="187">
        <f t="shared" si="0"/>
        <v>98.8</v>
      </c>
      <c r="Q11" s="187">
        <f t="shared" si="0"/>
        <v>4.390000000000001</v>
      </c>
      <c r="R11" s="188">
        <f t="shared" si="0"/>
        <v>1053.9</v>
      </c>
      <c r="S11" s="188"/>
      <c r="T11" s="188"/>
      <c r="U11" s="188"/>
      <c r="V11" s="166">
        <f>SUM(V6:V10)</f>
        <v>258.76</v>
      </c>
      <c r="W11" s="166">
        <f>SUM(W6:W10)</f>
        <v>59.379999999999995</v>
      </c>
      <c r="X11" s="166">
        <f>SUM(X6:X10)</f>
        <v>2.42</v>
      </c>
      <c r="Y11" s="166">
        <f>SUM(Y6:Y10)</f>
        <v>18</v>
      </c>
    </row>
    <row r="12" spans="1:25" ht="12.75">
      <c r="A12" s="268" t="s">
        <v>10</v>
      </c>
      <c r="B12" s="52" t="s">
        <v>103</v>
      </c>
      <c r="C12" s="53">
        <v>60</v>
      </c>
      <c r="D12" s="34">
        <v>0.66</v>
      </c>
      <c r="E12" s="34">
        <v>0.06</v>
      </c>
      <c r="F12" s="34">
        <v>2.28</v>
      </c>
      <c r="G12" s="35">
        <v>14.4</v>
      </c>
      <c r="H12" s="34">
        <v>112</v>
      </c>
      <c r="I12" s="181">
        <v>6</v>
      </c>
      <c r="J12" s="181">
        <v>0.018</v>
      </c>
      <c r="K12" s="181">
        <v>0.024</v>
      </c>
      <c r="L12" s="181">
        <v>0</v>
      </c>
      <c r="M12" s="181"/>
      <c r="N12" s="181">
        <v>13.8</v>
      </c>
      <c r="O12" s="181">
        <v>15.6</v>
      </c>
      <c r="P12" s="181">
        <v>15.6</v>
      </c>
      <c r="Q12" s="181">
        <v>0.36</v>
      </c>
      <c r="R12" s="181">
        <v>174</v>
      </c>
      <c r="S12" s="181"/>
      <c r="T12" s="181"/>
      <c r="U12" s="181"/>
      <c r="V12" s="212">
        <v>8.4</v>
      </c>
      <c r="W12" s="212">
        <v>12</v>
      </c>
      <c r="X12" s="212">
        <v>0.54</v>
      </c>
      <c r="Y12" s="212">
        <v>1.5</v>
      </c>
    </row>
    <row r="13" spans="1:25" ht="12.75">
      <c r="A13" s="269"/>
      <c r="B13" s="44" t="s">
        <v>146</v>
      </c>
      <c r="C13" s="65">
        <v>200</v>
      </c>
      <c r="D13" s="63">
        <v>1.84</v>
      </c>
      <c r="E13" s="63">
        <v>3.4</v>
      </c>
      <c r="F13" s="63">
        <v>12.1</v>
      </c>
      <c r="G13" s="63">
        <v>87.4</v>
      </c>
      <c r="H13" s="63">
        <v>149</v>
      </c>
      <c r="I13" s="181">
        <v>6.9</v>
      </c>
      <c r="J13" s="181">
        <v>0.15</v>
      </c>
      <c r="K13" s="181">
        <v>0.048</v>
      </c>
      <c r="L13" s="181"/>
      <c r="M13" s="181"/>
      <c r="N13" s="181">
        <v>15.2</v>
      </c>
      <c r="O13" s="181"/>
      <c r="P13" s="181"/>
      <c r="Q13" s="181">
        <v>0.74</v>
      </c>
      <c r="R13" s="181"/>
      <c r="S13" s="181"/>
      <c r="T13" s="181"/>
      <c r="U13" s="181"/>
      <c r="V13" s="212">
        <v>66</v>
      </c>
      <c r="W13" s="212">
        <v>18</v>
      </c>
      <c r="X13" s="212">
        <v>0.18</v>
      </c>
      <c r="Y13" s="212">
        <v>0.8</v>
      </c>
    </row>
    <row r="14" spans="1:25" ht="12.75">
      <c r="A14" s="269"/>
      <c r="B14" s="42" t="s">
        <v>44</v>
      </c>
      <c r="C14" s="40">
        <v>100</v>
      </c>
      <c r="D14" s="6">
        <v>16.15</v>
      </c>
      <c r="E14" s="6">
        <v>8.7</v>
      </c>
      <c r="F14" s="6">
        <v>7.65</v>
      </c>
      <c r="G14" s="6">
        <v>197.9</v>
      </c>
      <c r="H14" s="6">
        <v>339</v>
      </c>
      <c r="I14" s="181">
        <v>0.8</v>
      </c>
      <c r="J14" s="181">
        <v>0.14</v>
      </c>
      <c r="K14" s="181">
        <v>0.14</v>
      </c>
      <c r="L14" s="181"/>
      <c r="M14" s="181"/>
      <c r="N14" s="181">
        <v>49</v>
      </c>
      <c r="O14" s="181"/>
      <c r="P14" s="181"/>
      <c r="Q14" s="181">
        <v>0.8</v>
      </c>
      <c r="R14" s="181"/>
      <c r="S14" s="181"/>
      <c r="T14" s="181"/>
      <c r="U14" s="181"/>
      <c r="V14" s="212">
        <v>18</v>
      </c>
      <c r="W14" s="212">
        <v>8.66</v>
      </c>
      <c r="X14" s="212">
        <v>0.76</v>
      </c>
      <c r="Y14" s="212">
        <v>0</v>
      </c>
    </row>
    <row r="15" spans="1:25" ht="12.75">
      <c r="A15" s="269"/>
      <c r="B15" s="42" t="s">
        <v>126</v>
      </c>
      <c r="C15" s="40">
        <v>50</v>
      </c>
      <c r="D15" s="6">
        <v>0.54</v>
      </c>
      <c r="E15" s="6">
        <v>1.86</v>
      </c>
      <c r="F15" s="6">
        <v>3.5</v>
      </c>
      <c r="G15" s="6">
        <v>32.8</v>
      </c>
      <c r="H15" s="6">
        <v>462</v>
      </c>
      <c r="I15" s="169">
        <v>0.78</v>
      </c>
      <c r="J15" s="169">
        <v>0</v>
      </c>
      <c r="K15" s="169">
        <v>0</v>
      </c>
      <c r="L15" s="169">
        <v>0</v>
      </c>
      <c r="M15" s="169">
        <v>1</v>
      </c>
      <c r="N15" s="169">
        <v>2.25</v>
      </c>
      <c r="O15" s="169">
        <v>46</v>
      </c>
      <c r="P15" s="169">
        <v>4</v>
      </c>
      <c r="Q15" s="169">
        <v>0.18</v>
      </c>
      <c r="R15" s="169">
        <v>98</v>
      </c>
      <c r="S15" s="181"/>
      <c r="T15" s="181"/>
      <c r="U15" s="181"/>
      <c r="V15" s="212">
        <v>10</v>
      </c>
      <c r="W15" s="212">
        <v>4</v>
      </c>
      <c r="X15" s="212">
        <v>0.4</v>
      </c>
      <c r="Y15" s="212">
        <v>1.4</v>
      </c>
    </row>
    <row r="16" spans="1:25" ht="12.75">
      <c r="A16" s="269"/>
      <c r="B16" s="39" t="s">
        <v>45</v>
      </c>
      <c r="C16" s="40">
        <v>150</v>
      </c>
      <c r="D16" s="30">
        <v>3.15</v>
      </c>
      <c r="E16" s="30">
        <v>6.6</v>
      </c>
      <c r="F16" s="30">
        <v>16.35</v>
      </c>
      <c r="G16" s="30">
        <v>138</v>
      </c>
      <c r="H16" s="30">
        <v>434</v>
      </c>
      <c r="I16" s="169">
        <v>5.1</v>
      </c>
      <c r="J16" s="169">
        <v>0.13</v>
      </c>
      <c r="K16" s="169">
        <v>0.1</v>
      </c>
      <c r="L16" s="169">
        <v>4</v>
      </c>
      <c r="M16" s="169"/>
      <c r="N16" s="169">
        <v>39</v>
      </c>
      <c r="O16" s="169">
        <v>84</v>
      </c>
      <c r="P16" s="169">
        <v>30</v>
      </c>
      <c r="Q16" s="169">
        <v>1</v>
      </c>
      <c r="R16" s="181">
        <v>684</v>
      </c>
      <c r="S16" s="181"/>
      <c r="T16" s="181"/>
      <c r="U16" s="181"/>
      <c r="V16" s="212">
        <v>60</v>
      </c>
      <c r="W16" s="212">
        <v>8.2</v>
      </c>
      <c r="X16" s="212">
        <v>0.1</v>
      </c>
      <c r="Y16" s="212">
        <v>2.1</v>
      </c>
    </row>
    <row r="17" spans="1:25" ht="12.75">
      <c r="A17" s="269"/>
      <c r="B17" s="44" t="s">
        <v>9</v>
      </c>
      <c r="C17" s="43">
        <v>28</v>
      </c>
      <c r="D17" s="16">
        <v>3.2</v>
      </c>
      <c r="E17" s="16">
        <v>0.6</v>
      </c>
      <c r="F17" s="16">
        <v>16</v>
      </c>
      <c r="G17" s="16">
        <v>83.5</v>
      </c>
      <c r="H17" s="18">
        <v>115</v>
      </c>
      <c r="I17" s="167">
        <v>0</v>
      </c>
      <c r="J17" s="167">
        <v>0.08</v>
      </c>
      <c r="K17" s="167">
        <v>0.039</v>
      </c>
      <c r="L17" s="167"/>
      <c r="M17" s="167"/>
      <c r="N17" s="167">
        <v>16.8</v>
      </c>
      <c r="O17" s="167"/>
      <c r="P17" s="167"/>
      <c r="Q17" s="167">
        <v>1.87</v>
      </c>
      <c r="R17" s="181"/>
      <c r="S17" s="181"/>
      <c r="T17" s="181"/>
      <c r="U17" s="181"/>
      <c r="V17" s="212">
        <v>32.81</v>
      </c>
      <c r="W17" s="212">
        <v>7.91</v>
      </c>
      <c r="X17" s="212">
        <v>0.15</v>
      </c>
      <c r="Y17" s="212">
        <v>0</v>
      </c>
    </row>
    <row r="18" spans="1:25" ht="12.75">
      <c r="A18" s="269"/>
      <c r="B18" s="223" t="s">
        <v>39</v>
      </c>
      <c r="C18" s="40">
        <v>50</v>
      </c>
      <c r="D18" s="13">
        <v>3.8</v>
      </c>
      <c r="E18" s="13">
        <v>0.39</v>
      </c>
      <c r="F18" s="13">
        <v>24.58</v>
      </c>
      <c r="G18" s="13">
        <v>117.5</v>
      </c>
      <c r="H18" s="6">
        <v>114</v>
      </c>
      <c r="I18" s="167">
        <f>I8/C8*C18</f>
        <v>0</v>
      </c>
      <c r="J18" s="189">
        <f>J8/D8*D18</f>
        <v>0.05499999999999999</v>
      </c>
      <c r="K18" s="190">
        <f>K8/E8*E18</f>
        <v>0.014624999999999999</v>
      </c>
      <c r="L18" s="167">
        <v>0</v>
      </c>
      <c r="M18" s="167"/>
      <c r="N18" s="167">
        <f>N8/H8*H18</f>
        <v>8</v>
      </c>
      <c r="O18" s="167">
        <v>32</v>
      </c>
      <c r="P18" s="167">
        <v>7</v>
      </c>
      <c r="Q18" s="189">
        <f>Q8/K8*K18</f>
        <v>0.5362499999999999</v>
      </c>
      <c r="R18" s="181">
        <v>46</v>
      </c>
      <c r="S18" s="181"/>
      <c r="T18" s="181"/>
      <c r="U18" s="181"/>
      <c r="V18" s="212">
        <v>12</v>
      </c>
      <c r="W18" s="212">
        <v>17</v>
      </c>
      <c r="X18" s="212">
        <v>1</v>
      </c>
      <c r="Y18" s="212">
        <v>0</v>
      </c>
    </row>
    <row r="19" spans="1:25" ht="12.75">
      <c r="A19" s="269"/>
      <c r="B19" s="42" t="s">
        <v>59</v>
      </c>
      <c r="C19" s="40">
        <v>200</v>
      </c>
      <c r="D19" s="30">
        <v>0.5</v>
      </c>
      <c r="E19" s="30">
        <v>0</v>
      </c>
      <c r="F19" s="30">
        <v>27</v>
      </c>
      <c r="G19" s="30">
        <v>110</v>
      </c>
      <c r="H19" s="30">
        <v>527</v>
      </c>
      <c r="I19" s="168">
        <v>0.5</v>
      </c>
      <c r="J19" s="168">
        <v>0.01</v>
      </c>
      <c r="K19" s="168">
        <v>0.01</v>
      </c>
      <c r="L19" s="168"/>
      <c r="M19" s="168"/>
      <c r="N19" s="168">
        <v>28</v>
      </c>
      <c r="O19" s="168"/>
      <c r="P19" s="168"/>
      <c r="Q19" s="168">
        <v>1.5</v>
      </c>
      <c r="R19" s="169"/>
      <c r="S19" s="169"/>
      <c r="T19" s="169"/>
      <c r="U19" s="169"/>
      <c r="V19" s="212">
        <v>10</v>
      </c>
      <c r="W19" s="212">
        <v>5</v>
      </c>
      <c r="X19" s="212">
        <v>0.2</v>
      </c>
      <c r="Y19" s="212">
        <v>1.8</v>
      </c>
    </row>
    <row r="20" spans="1:25" ht="12.75">
      <c r="A20" s="166" t="s">
        <v>34</v>
      </c>
      <c r="B20" s="195"/>
      <c r="C20" s="196">
        <f>SUM(C12:C19)</f>
        <v>838</v>
      </c>
      <c r="D20" s="197">
        <f>SUM(D12:D19)</f>
        <v>29.839999999999996</v>
      </c>
      <c r="E20" s="197">
        <f>SUM(E12:E19)</f>
        <v>21.61</v>
      </c>
      <c r="F20" s="197">
        <f>SUM(F12:F19)</f>
        <v>109.46000000000001</v>
      </c>
      <c r="G20" s="197">
        <f>SUM(G12:G19)</f>
        <v>781.5</v>
      </c>
      <c r="H20" s="196"/>
      <c r="I20" s="171">
        <f aca="true" t="shared" si="1" ref="I20:N20">SUM(I12:I19)</f>
        <v>20.08</v>
      </c>
      <c r="J20" s="171">
        <f t="shared" si="1"/>
        <v>0.583</v>
      </c>
      <c r="K20" s="171">
        <f t="shared" si="1"/>
        <v>0.37562500000000004</v>
      </c>
      <c r="L20" s="171">
        <f t="shared" si="1"/>
        <v>4</v>
      </c>
      <c r="M20" s="171">
        <f t="shared" si="1"/>
        <v>1</v>
      </c>
      <c r="N20" s="171">
        <f t="shared" si="1"/>
        <v>172.05</v>
      </c>
      <c r="O20" s="171"/>
      <c r="P20" s="171"/>
      <c r="Q20" s="173">
        <f>SUM(Q12:Q19)</f>
        <v>6.98625</v>
      </c>
      <c r="R20" s="187">
        <f>SUM(R12:R19)</f>
        <v>1002</v>
      </c>
      <c r="S20" s="187"/>
      <c r="T20" s="187"/>
      <c r="U20" s="187"/>
      <c r="V20" s="197">
        <f>SUM(V12:V19)</f>
        <v>217.21</v>
      </c>
      <c r="W20" s="197">
        <f>SUM(W12:W19)</f>
        <v>80.77</v>
      </c>
      <c r="X20" s="197">
        <f>SUM(X12:X19)</f>
        <v>3.33</v>
      </c>
      <c r="Y20" s="197">
        <f>SUM(Y12:Y19)</f>
        <v>7.6</v>
      </c>
    </row>
    <row r="21" spans="1:25" ht="25.5">
      <c r="A21" s="2" t="s">
        <v>11</v>
      </c>
      <c r="B21" s="3"/>
      <c r="C21" s="2">
        <f>C20+C11</f>
        <v>1438</v>
      </c>
      <c r="D21" s="2">
        <f>D20+D11</f>
        <v>55.64999999999999</v>
      </c>
      <c r="E21" s="2">
        <f>E20+E11</f>
        <v>47.54</v>
      </c>
      <c r="F21" s="2">
        <f>F20+F11</f>
        <v>202.53</v>
      </c>
      <c r="G21" s="2">
        <f>G20+G11</f>
        <v>1471.72</v>
      </c>
      <c r="H21" s="2"/>
      <c r="I21" s="192">
        <f aca="true" t="shared" si="2" ref="I21:Y21">I20+I11</f>
        <v>39.379999999999995</v>
      </c>
      <c r="J21" s="192">
        <f t="shared" si="2"/>
        <v>0.877</v>
      </c>
      <c r="K21" s="192">
        <f t="shared" si="2"/>
        <v>0.721625</v>
      </c>
      <c r="L21" s="192">
        <f t="shared" si="2"/>
        <v>8.96</v>
      </c>
      <c r="M21" s="192">
        <f t="shared" si="2"/>
        <v>5.6</v>
      </c>
      <c r="N21" s="192">
        <f t="shared" si="2"/>
        <v>418.25</v>
      </c>
      <c r="O21" s="192">
        <f t="shared" si="2"/>
        <v>434</v>
      </c>
      <c r="P21" s="192">
        <f t="shared" si="2"/>
        <v>98.8</v>
      </c>
      <c r="Q21" s="192">
        <f t="shared" si="2"/>
        <v>11.37625</v>
      </c>
      <c r="R21" s="17">
        <f t="shared" si="2"/>
        <v>2055.9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13">
        <f t="shared" si="2"/>
        <v>475.97</v>
      </c>
      <c r="W21" s="213">
        <f t="shared" si="2"/>
        <v>140.14999999999998</v>
      </c>
      <c r="X21" s="213">
        <f t="shared" si="2"/>
        <v>5.75</v>
      </c>
      <c r="Y21" s="213">
        <f t="shared" si="2"/>
        <v>25.6</v>
      </c>
    </row>
    <row r="22" spans="1:25" ht="12.75">
      <c r="A22" s="253" t="s">
        <v>0</v>
      </c>
      <c r="B22" s="253" t="s">
        <v>2</v>
      </c>
      <c r="C22" s="253" t="s">
        <v>1</v>
      </c>
      <c r="D22" s="261" t="s">
        <v>13</v>
      </c>
      <c r="E22" s="261"/>
      <c r="F22" s="261"/>
      <c r="G22" s="253" t="s">
        <v>6</v>
      </c>
      <c r="H22" s="253" t="s">
        <v>7</v>
      </c>
      <c r="I22" s="265" t="s">
        <v>165</v>
      </c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243" t="s">
        <v>165</v>
      </c>
      <c r="W22" s="243"/>
      <c r="X22" s="243"/>
      <c r="Y22" s="243"/>
    </row>
    <row r="23" spans="1:25" ht="25.5">
      <c r="A23" s="251"/>
      <c r="B23" s="251"/>
      <c r="C23" s="251"/>
      <c r="D23" s="5" t="s">
        <v>3</v>
      </c>
      <c r="E23" s="5" t="s">
        <v>4</v>
      </c>
      <c r="F23" s="5" t="s">
        <v>5</v>
      </c>
      <c r="G23" s="251"/>
      <c r="H23" s="251"/>
      <c r="I23" s="217" t="s">
        <v>154</v>
      </c>
      <c r="J23" s="217" t="s">
        <v>156</v>
      </c>
      <c r="K23" s="217" t="s">
        <v>157</v>
      </c>
      <c r="L23" s="217" t="s">
        <v>155</v>
      </c>
      <c r="M23" s="217" t="s">
        <v>158</v>
      </c>
      <c r="N23" s="217" t="s">
        <v>159</v>
      </c>
      <c r="O23" s="217" t="s">
        <v>166</v>
      </c>
      <c r="P23" s="217" t="s">
        <v>160</v>
      </c>
      <c r="Q23" s="217" t="s">
        <v>167</v>
      </c>
      <c r="R23" s="217" t="s">
        <v>161</v>
      </c>
      <c r="S23" s="217" t="s">
        <v>162</v>
      </c>
      <c r="T23" s="217" t="s">
        <v>163</v>
      </c>
      <c r="U23" s="217" t="s">
        <v>164</v>
      </c>
      <c r="V23" s="209" t="s">
        <v>175</v>
      </c>
      <c r="W23" s="209" t="s">
        <v>176</v>
      </c>
      <c r="X23" s="209" t="s">
        <v>177</v>
      </c>
      <c r="Y23" s="220" t="s">
        <v>178</v>
      </c>
    </row>
    <row r="24" spans="1:25" ht="25.5">
      <c r="A24" s="4" t="s">
        <v>12</v>
      </c>
      <c r="B24" s="4"/>
      <c r="C24" s="4"/>
      <c r="D24" s="5"/>
      <c r="E24" s="5"/>
      <c r="F24" s="5"/>
      <c r="G24" s="4"/>
      <c r="H24" s="4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20"/>
      <c r="W24" s="220"/>
      <c r="X24" s="220"/>
      <c r="Y24" s="220"/>
    </row>
    <row r="25" spans="1:25" ht="12.75">
      <c r="A25" s="252" t="s">
        <v>35</v>
      </c>
      <c r="B25" s="42" t="s">
        <v>38</v>
      </c>
      <c r="C25" s="40">
        <v>230</v>
      </c>
      <c r="D25" s="30">
        <v>5.33</v>
      </c>
      <c r="E25" s="30">
        <v>15.23</v>
      </c>
      <c r="F25" s="30">
        <v>36.32</v>
      </c>
      <c r="G25" s="30">
        <v>344</v>
      </c>
      <c r="H25" s="30">
        <v>645</v>
      </c>
      <c r="I25" s="180">
        <v>0.3</v>
      </c>
      <c r="J25" s="180">
        <v>0.03</v>
      </c>
      <c r="K25" s="180">
        <v>0.1</v>
      </c>
      <c r="L25" s="180"/>
      <c r="M25" s="180"/>
      <c r="N25" s="180">
        <v>22.1</v>
      </c>
      <c r="O25" s="180"/>
      <c r="P25" s="180"/>
      <c r="Q25" s="180">
        <v>2.1</v>
      </c>
      <c r="R25" s="167"/>
      <c r="S25" s="167"/>
      <c r="T25" s="167"/>
      <c r="U25" s="167"/>
      <c r="V25" s="212">
        <v>25.87</v>
      </c>
      <c r="W25" s="212">
        <v>19.42</v>
      </c>
      <c r="X25" s="212">
        <v>1.43</v>
      </c>
      <c r="Y25" s="212">
        <v>0</v>
      </c>
    </row>
    <row r="26" spans="1:25" ht="12.75">
      <c r="A26" s="252"/>
      <c r="B26" s="44" t="s">
        <v>19</v>
      </c>
      <c r="C26" s="43">
        <v>200</v>
      </c>
      <c r="D26" s="13">
        <v>0.1</v>
      </c>
      <c r="E26" s="13">
        <v>0.1</v>
      </c>
      <c r="F26" s="13">
        <v>15</v>
      </c>
      <c r="G26" s="13">
        <v>60</v>
      </c>
      <c r="H26" s="6">
        <v>943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5</v>
      </c>
      <c r="O26" s="181">
        <v>8</v>
      </c>
      <c r="P26" s="181">
        <v>6</v>
      </c>
      <c r="Q26" s="181">
        <v>0.8</v>
      </c>
      <c r="R26" s="167">
        <v>24</v>
      </c>
      <c r="S26" s="167"/>
      <c r="T26" s="167"/>
      <c r="U26" s="167"/>
      <c r="V26" s="212">
        <v>13.3</v>
      </c>
      <c r="W26" s="212">
        <v>6.6</v>
      </c>
      <c r="X26" s="212">
        <v>0.88</v>
      </c>
      <c r="Y26" s="212">
        <v>0</v>
      </c>
    </row>
    <row r="27" spans="1:25" ht="12.75">
      <c r="A27" s="252"/>
      <c r="B27" s="223" t="s">
        <v>39</v>
      </c>
      <c r="C27" s="40">
        <v>40</v>
      </c>
      <c r="D27" s="29">
        <v>3.04</v>
      </c>
      <c r="E27" s="29">
        <v>0.32</v>
      </c>
      <c r="F27" s="29">
        <v>19.68</v>
      </c>
      <c r="G27" s="30">
        <v>94</v>
      </c>
      <c r="H27" s="29">
        <v>114</v>
      </c>
      <c r="I27" s="181">
        <v>0</v>
      </c>
      <c r="J27" s="181">
        <v>0.044</v>
      </c>
      <c r="K27" s="181">
        <v>0.012</v>
      </c>
      <c r="L27" s="181">
        <v>0</v>
      </c>
      <c r="M27" s="181"/>
      <c r="N27" s="181">
        <v>8</v>
      </c>
      <c r="O27" s="181">
        <v>25.6</v>
      </c>
      <c r="P27" s="181">
        <v>5.6</v>
      </c>
      <c r="Q27" s="181">
        <v>0.44</v>
      </c>
      <c r="R27" s="167">
        <v>36.8</v>
      </c>
      <c r="S27" s="167"/>
      <c r="T27" s="167"/>
      <c r="U27" s="167"/>
      <c r="V27" s="212">
        <v>11</v>
      </c>
      <c r="W27" s="212">
        <v>15</v>
      </c>
      <c r="X27" s="212">
        <v>0.9</v>
      </c>
      <c r="Y27" s="212">
        <v>0</v>
      </c>
    </row>
    <row r="28" spans="1:25" ht="12.75">
      <c r="A28" s="252"/>
      <c r="B28" s="44" t="s">
        <v>9</v>
      </c>
      <c r="C28" s="43">
        <v>20</v>
      </c>
      <c r="D28" s="16">
        <v>3.2</v>
      </c>
      <c r="E28" s="16">
        <v>0.6</v>
      </c>
      <c r="F28" s="16">
        <v>16</v>
      </c>
      <c r="G28" s="16">
        <v>83.5</v>
      </c>
      <c r="H28" s="18">
        <v>115</v>
      </c>
      <c r="I28" s="167">
        <v>0</v>
      </c>
      <c r="J28" s="167">
        <v>0.08</v>
      </c>
      <c r="K28" s="167">
        <v>0.039</v>
      </c>
      <c r="L28" s="167"/>
      <c r="M28" s="167"/>
      <c r="N28" s="167">
        <v>16.8</v>
      </c>
      <c r="O28" s="167"/>
      <c r="P28" s="167"/>
      <c r="Q28" s="167">
        <v>1.87</v>
      </c>
      <c r="R28" s="181"/>
      <c r="S28" s="181"/>
      <c r="T28" s="181"/>
      <c r="U28" s="181"/>
      <c r="V28" s="212">
        <v>23.43</v>
      </c>
      <c r="W28" s="212">
        <v>5.65</v>
      </c>
      <c r="X28" s="212">
        <v>0.1</v>
      </c>
      <c r="Y28" s="212">
        <v>0</v>
      </c>
    </row>
    <row r="29" spans="1:25" ht="13.5" customHeight="1">
      <c r="A29" s="252"/>
      <c r="B29" s="42" t="s">
        <v>96</v>
      </c>
      <c r="C29" s="40">
        <v>100</v>
      </c>
      <c r="D29" s="30">
        <v>0.4</v>
      </c>
      <c r="E29" s="30">
        <v>0.4</v>
      </c>
      <c r="F29" s="30">
        <v>9.8</v>
      </c>
      <c r="G29" s="30">
        <v>47</v>
      </c>
      <c r="H29" s="30">
        <v>118</v>
      </c>
      <c r="I29" s="181">
        <v>10</v>
      </c>
      <c r="J29" s="181">
        <v>0.03</v>
      </c>
      <c r="K29" s="181">
        <v>0.02</v>
      </c>
      <c r="L29" s="181">
        <v>0</v>
      </c>
      <c r="M29" s="181"/>
      <c r="N29" s="181">
        <v>16</v>
      </c>
      <c r="O29" s="181">
        <v>11</v>
      </c>
      <c r="P29" s="181">
        <v>9</v>
      </c>
      <c r="Q29" s="181">
        <v>2.2</v>
      </c>
      <c r="R29" s="167">
        <v>278</v>
      </c>
      <c r="S29" s="167"/>
      <c r="T29" s="167"/>
      <c r="U29" s="167"/>
      <c r="V29" s="212">
        <v>16</v>
      </c>
      <c r="W29" s="212">
        <v>9</v>
      </c>
      <c r="X29" s="212">
        <v>2.2</v>
      </c>
      <c r="Y29" s="212">
        <v>10</v>
      </c>
    </row>
    <row r="30" spans="1:25" ht="12.75">
      <c r="A30" s="166" t="s">
        <v>34</v>
      </c>
      <c r="B30" s="219"/>
      <c r="C30" s="219">
        <f>SUM(C25:C29)</f>
        <v>590</v>
      </c>
      <c r="D30" s="166">
        <f>SUM(D25:D29)</f>
        <v>12.069999999999999</v>
      </c>
      <c r="E30" s="166">
        <f>SUM(E25:E29)</f>
        <v>16.65</v>
      </c>
      <c r="F30" s="166">
        <f>SUM(F25:F29)</f>
        <v>96.8</v>
      </c>
      <c r="G30" s="219">
        <f>SUM(G25:G29)</f>
        <v>628.5</v>
      </c>
      <c r="H30" s="219"/>
      <c r="I30" s="187">
        <f aca="true" t="shared" si="3" ref="I30:N30">SUM(I25:I29)</f>
        <v>10.3</v>
      </c>
      <c r="J30" s="187">
        <f t="shared" si="3"/>
        <v>0.184</v>
      </c>
      <c r="K30" s="187">
        <f t="shared" si="3"/>
        <v>0.17099999999999999</v>
      </c>
      <c r="L30" s="187">
        <f t="shared" si="3"/>
        <v>0</v>
      </c>
      <c r="M30" s="187">
        <f t="shared" si="3"/>
        <v>0</v>
      </c>
      <c r="N30" s="187">
        <f t="shared" si="3"/>
        <v>67.9</v>
      </c>
      <c r="O30" s="187"/>
      <c r="P30" s="187"/>
      <c r="Q30" s="187">
        <f>SUM(Q25:Q29)</f>
        <v>7.410000000000001</v>
      </c>
      <c r="R30" s="188">
        <f>SUM(R25:R29)</f>
        <v>338.8</v>
      </c>
      <c r="S30" s="188"/>
      <c r="T30" s="188"/>
      <c r="U30" s="188"/>
      <c r="V30" s="166">
        <f>SUM(V25:V29)</f>
        <v>89.6</v>
      </c>
      <c r="W30" s="166">
        <f>SUM(W25:W29)</f>
        <v>55.67</v>
      </c>
      <c r="X30" s="166">
        <f>SUM(X25:X29)</f>
        <v>5.51</v>
      </c>
      <c r="Y30" s="219">
        <f>SUM(Y25:Y29)</f>
        <v>10</v>
      </c>
    </row>
    <row r="31" spans="1:25" ht="12.75">
      <c r="A31" s="268" t="s">
        <v>10</v>
      </c>
      <c r="B31" s="42" t="s">
        <v>37</v>
      </c>
      <c r="C31" s="40">
        <v>60</v>
      </c>
      <c r="D31" s="30">
        <v>0.9</v>
      </c>
      <c r="E31" s="30">
        <v>3.3</v>
      </c>
      <c r="F31" s="30">
        <v>5.04</v>
      </c>
      <c r="G31" s="30">
        <v>53.4</v>
      </c>
      <c r="H31" s="30">
        <v>51</v>
      </c>
      <c r="I31" s="181">
        <v>3.42</v>
      </c>
      <c r="J31" s="181">
        <v>0.012</v>
      </c>
      <c r="K31" s="181">
        <v>0.024</v>
      </c>
      <c r="L31" s="181">
        <v>0</v>
      </c>
      <c r="M31" s="181"/>
      <c r="N31" s="181">
        <v>19.8</v>
      </c>
      <c r="O31" s="181">
        <v>34.8</v>
      </c>
      <c r="P31" s="181">
        <v>12.6</v>
      </c>
      <c r="Q31" s="181">
        <v>0.78</v>
      </c>
      <c r="R31" s="181">
        <v>152.4</v>
      </c>
      <c r="S31" s="181"/>
      <c r="T31" s="181"/>
      <c r="U31" s="181"/>
      <c r="V31" s="212">
        <v>27</v>
      </c>
      <c r="W31" s="212">
        <v>15.6</v>
      </c>
      <c r="X31" s="212">
        <v>0.102</v>
      </c>
      <c r="Y31" s="212">
        <v>5.3</v>
      </c>
    </row>
    <row r="32" spans="1:25" ht="12.75">
      <c r="A32" s="269"/>
      <c r="B32" s="44" t="s">
        <v>25</v>
      </c>
      <c r="C32" s="43">
        <v>200</v>
      </c>
      <c r="D32" s="6">
        <v>1.28</v>
      </c>
      <c r="E32" s="6">
        <v>4.06</v>
      </c>
      <c r="F32" s="6">
        <v>13.64</v>
      </c>
      <c r="G32" s="6">
        <v>96.2</v>
      </c>
      <c r="H32" s="6">
        <v>161</v>
      </c>
      <c r="I32" s="169">
        <v>0.6</v>
      </c>
      <c r="J32" s="169">
        <v>0.02</v>
      </c>
      <c r="K32" s="169">
        <v>0.012</v>
      </c>
      <c r="L32" s="169"/>
      <c r="M32" s="169"/>
      <c r="N32" s="169">
        <v>6</v>
      </c>
      <c r="O32" s="169"/>
      <c r="P32" s="169"/>
      <c r="Q32" s="169">
        <v>0.28</v>
      </c>
      <c r="R32" s="181"/>
      <c r="S32" s="181"/>
      <c r="T32" s="181"/>
      <c r="U32" s="181"/>
      <c r="V32" s="212">
        <v>26</v>
      </c>
      <c r="W32" s="212">
        <v>24</v>
      </c>
      <c r="X32" s="212">
        <v>0.8</v>
      </c>
      <c r="Y32" s="212">
        <v>6.6</v>
      </c>
    </row>
    <row r="33" spans="1:25" ht="12.75">
      <c r="A33" s="269"/>
      <c r="B33" s="54" t="s">
        <v>47</v>
      </c>
      <c r="C33" s="51">
        <v>90</v>
      </c>
      <c r="D33" s="21">
        <v>16.02</v>
      </c>
      <c r="E33" s="23">
        <v>15.75</v>
      </c>
      <c r="F33" s="21">
        <v>12.87</v>
      </c>
      <c r="G33" s="21">
        <v>257.4</v>
      </c>
      <c r="H33" s="22">
        <v>386</v>
      </c>
      <c r="I33" s="181">
        <v>0</v>
      </c>
      <c r="J33" s="181">
        <v>0.09</v>
      </c>
      <c r="K33" s="181">
        <v>0.16</v>
      </c>
      <c r="L33" s="181"/>
      <c r="M33" s="181"/>
      <c r="N33" s="181">
        <v>39</v>
      </c>
      <c r="O33" s="181"/>
      <c r="P33" s="181"/>
      <c r="Q33" s="181">
        <v>2.8</v>
      </c>
      <c r="R33" s="181"/>
      <c r="S33" s="181"/>
      <c r="T33" s="181"/>
      <c r="U33" s="181"/>
      <c r="V33" s="212">
        <v>12.1</v>
      </c>
      <c r="W33" s="212">
        <v>10.8</v>
      </c>
      <c r="X33" s="212">
        <v>0.118</v>
      </c>
      <c r="Y33" s="212">
        <v>0</v>
      </c>
    </row>
    <row r="34" spans="1:25" ht="12.75">
      <c r="A34" s="269"/>
      <c r="B34" s="54" t="s">
        <v>129</v>
      </c>
      <c r="C34" s="51">
        <v>50</v>
      </c>
      <c r="D34" s="21">
        <v>1.26</v>
      </c>
      <c r="E34" s="23">
        <v>4</v>
      </c>
      <c r="F34" s="21">
        <v>4.33</v>
      </c>
      <c r="G34" s="21">
        <v>58.05</v>
      </c>
      <c r="H34" s="22">
        <v>448</v>
      </c>
      <c r="I34" s="181">
        <v>0.35</v>
      </c>
      <c r="J34" s="181">
        <v>0.019</v>
      </c>
      <c r="K34" s="181">
        <v>0.036</v>
      </c>
      <c r="L34" s="181"/>
      <c r="M34" s="181"/>
      <c r="N34" s="181">
        <v>27.9</v>
      </c>
      <c r="O34" s="181"/>
      <c r="P34" s="181"/>
      <c r="Q34" s="181">
        <v>0.14</v>
      </c>
      <c r="R34" s="181"/>
      <c r="S34" s="181"/>
      <c r="T34" s="181"/>
      <c r="U34" s="181"/>
      <c r="V34" s="212">
        <v>56</v>
      </c>
      <c r="W34" s="212">
        <v>2</v>
      </c>
      <c r="X34" s="212">
        <v>0.1</v>
      </c>
      <c r="Y34" s="212">
        <v>0</v>
      </c>
    </row>
    <row r="35" spans="1:25" ht="12.75">
      <c r="A35" s="269"/>
      <c r="B35" s="42" t="s">
        <v>109</v>
      </c>
      <c r="C35" s="45">
        <v>150</v>
      </c>
      <c r="D35" s="63">
        <v>4.65</v>
      </c>
      <c r="E35" s="63">
        <v>6.3</v>
      </c>
      <c r="F35" s="63">
        <v>18.75</v>
      </c>
      <c r="G35" s="63">
        <v>150</v>
      </c>
      <c r="H35" s="63">
        <v>427</v>
      </c>
      <c r="I35" s="181">
        <v>31.8</v>
      </c>
      <c r="J35" s="181">
        <v>0.03</v>
      </c>
      <c r="K35" s="181">
        <v>0.045</v>
      </c>
      <c r="L35" s="181"/>
      <c r="M35" s="181"/>
      <c r="N35" s="181">
        <v>55.5</v>
      </c>
      <c r="O35" s="181"/>
      <c r="P35" s="181"/>
      <c r="Q35" s="181">
        <v>0.9</v>
      </c>
      <c r="R35" s="181"/>
      <c r="S35" s="181"/>
      <c r="T35" s="181"/>
      <c r="U35" s="181"/>
      <c r="V35" s="212">
        <v>80</v>
      </c>
      <c r="W35" s="212">
        <v>22.5</v>
      </c>
      <c r="X35" s="212">
        <v>0.75</v>
      </c>
      <c r="Y35" s="212">
        <v>0.4</v>
      </c>
    </row>
    <row r="36" spans="1:25" ht="12.75">
      <c r="A36" s="269"/>
      <c r="B36" s="44" t="s">
        <v>9</v>
      </c>
      <c r="C36" s="43">
        <v>28</v>
      </c>
      <c r="D36" s="16">
        <v>3.2</v>
      </c>
      <c r="E36" s="16">
        <v>0.6</v>
      </c>
      <c r="F36" s="16">
        <v>16</v>
      </c>
      <c r="G36" s="16">
        <v>83.5</v>
      </c>
      <c r="H36" s="18">
        <v>115</v>
      </c>
      <c r="I36" s="167">
        <v>0</v>
      </c>
      <c r="J36" s="167">
        <v>0.08</v>
      </c>
      <c r="K36" s="167">
        <v>0.039</v>
      </c>
      <c r="L36" s="167"/>
      <c r="M36" s="167"/>
      <c r="N36" s="167">
        <v>16.8</v>
      </c>
      <c r="O36" s="167"/>
      <c r="P36" s="167"/>
      <c r="Q36" s="167">
        <v>1.87</v>
      </c>
      <c r="R36" s="181"/>
      <c r="S36" s="181"/>
      <c r="T36" s="181"/>
      <c r="U36" s="181"/>
      <c r="V36" s="212">
        <v>32.81</v>
      </c>
      <c r="W36" s="212">
        <v>7.91</v>
      </c>
      <c r="X36" s="212">
        <v>0.15</v>
      </c>
      <c r="Y36" s="212">
        <v>0</v>
      </c>
    </row>
    <row r="37" spans="1:25" ht="12.75">
      <c r="A37" s="269"/>
      <c r="B37" s="223" t="s">
        <v>39</v>
      </c>
      <c r="C37" s="40">
        <v>30</v>
      </c>
      <c r="D37" s="13">
        <v>2.28</v>
      </c>
      <c r="E37" s="13">
        <v>0.23</v>
      </c>
      <c r="F37" s="13">
        <v>14.74</v>
      </c>
      <c r="G37" s="13">
        <v>70.5</v>
      </c>
      <c r="H37" s="6">
        <v>114</v>
      </c>
      <c r="I37" s="167">
        <f>I27/C27*C37</f>
        <v>0</v>
      </c>
      <c r="J37" s="167">
        <f>J27/D27*D37</f>
        <v>0.032999999999999995</v>
      </c>
      <c r="K37" s="189">
        <f>K27/E27*E37</f>
        <v>0.008625</v>
      </c>
      <c r="L37" s="167"/>
      <c r="M37" s="167"/>
      <c r="N37" s="167">
        <f>N27/H27*H37</f>
        <v>8</v>
      </c>
      <c r="O37" s="167"/>
      <c r="P37" s="167"/>
      <c r="Q37" s="189">
        <f>Q27/K27*K37</f>
        <v>0.31625000000000003</v>
      </c>
      <c r="R37" s="181"/>
      <c r="S37" s="181"/>
      <c r="T37" s="181"/>
      <c r="U37" s="181"/>
      <c r="V37" s="212">
        <f>V27/40*30</f>
        <v>8.25</v>
      </c>
      <c r="W37" s="212">
        <f>W27/40*30</f>
        <v>11.25</v>
      </c>
      <c r="X37" s="212">
        <f>X27/40*30</f>
        <v>0.6749999999999999</v>
      </c>
      <c r="Y37" s="212">
        <f>Y27/40*30</f>
        <v>0</v>
      </c>
    </row>
    <row r="38" spans="1:21" ht="12.75">
      <c r="A38" s="269"/>
      <c r="B38" s="42" t="s">
        <v>140</v>
      </c>
      <c r="C38" s="40">
        <v>180</v>
      </c>
      <c r="D38" s="30">
        <v>5.22</v>
      </c>
      <c r="E38" s="30">
        <v>4.5</v>
      </c>
      <c r="F38" s="30">
        <v>7.2</v>
      </c>
      <c r="G38" s="30">
        <v>90</v>
      </c>
      <c r="H38" s="30">
        <v>535</v>
      </c>
      <c r="I38" s="168">
        <v>1.26</v>
      </c>
      <c r="J38" s="168">
        <v>0.072</v>
      </c>
      <c r="K38" s="168">
        <v>0.3</v>
      </c>
      <c r="L38" s="168"/>
      <c r="M38" s="168"/>
      <c r="N38" s="168">
        <v>216</v>
      </c>
      <c r="O38" s="168"/>
      <c r="P38" s="168"/>
      <c r="Q38" s="168">
        <v>0.18</v>
      </c>
      <c r="R38" s="181"/>
      <c r="S38" s="181"/>
      <c r="T38" s="181"/>
      <c r="U38" s="181"/>
    </row>
    <row r="39" spans="1:25" ht="12.75">
      <c r="A39" s="269"/>
      <c r="B39" s="42" t="s">
        <v>192</v>
      </c>
      <c r="C39" s="40">
        <v>200</v>
      </c>
      <c r="D39" s="29">
        <v>1</v>
      </c>
      <c r="E39" s="29">
        <v>0.2</v>
      </c>
      <c r="F39" s="29">
        <v>20.2</v>
      </c>
      <c r="G39" s="30">
        <v>92</v>
      </c>
      <c r="H39" s="29">
        <v>537</v>
      </c>
      <c r="I39" s="167">
        <v>4</v>
      </c>
      <c r="J39" s="167">
        <v>0.02</v>
      </c>
      <c r="K39" s="167">
        <v>0.02</v>
      </c>
      <c r="L39" s="167">
        <v>0</v>
      </c>
      <c r="M39" s="167"/>
      <c r="N39" s="167">
        <v>14</v>
      </c>
      <c r="O39" s="167">
        <v>14</v>
      </c>
      <c r="P39" s="167">
        <v>8</v>
      </c>
      <c r="Q39" s="167">
        <v>2.8</v>
      </c>
      <c r="R39" s="181">
        <v>240</v>
      </c>
      <c r="S39" s="181"/>
      <c r="T39" s="181"/>
      <c r="U39" s="181"/>
      <c r="V39" s="211">
        <v>14</v>
      </c>
      <c r="W39" s="211">
        <v>8</v>
      </c>
      <c r="X39" s="211">
        <v>2.77</v>
      </c>
      <c r="Y39" s="211">
        <v>4</v>
      </c>
    </row>
    <row r="40" spans="1:25" ht="12.75">
      <c r="A40" s="166" t="s">
        <v>34</v>
      </c>
      <c r="B40" s="196"/>
      <c r="C40" s="196">
        <f>SUM(C31:C39)</f>
        <v>988</v>
      </c>
      <c r="D40" s="197">
        <f>SUM(D31:D39)</f>
        <v>35.81</v>
      </c>
      <c r="E40" s="197">
        <f>SUM(E31:E39)</f>
        <v>38.94</v>
      </c>
      <c r="F40" s="197">
        <f>SUM(F31:F39)</f>
        <v>112.77</v>
      </c>
      <c r="G40" s="197">
        <f>SUM(G31:G39)</f>
        <v>951.05</v>
      </c>
      <c r="H40" s="196"/>
      <c r="I40" s="171">
        <f>SUM(I31:I39)</f>
        <v>41.43</v>
      </c>
      <c r="J40" s="171">
        <f>SUM(J31:J39)</f>
        <v>0.376</v>
      </c>
      <c r="K40" s="173">
        <f>SUM(K31:K39)</f>
        <v>0.644625</v>
      </c>
      <c r="L40" s="171"/>
      <c r="M40" s="171"/>
      <c r="N40" s="171">
        <f>SUM(N31:N39)</f>
        <v>403</v>
      </c>
      <c r="O40" s="171"/>
      <c r="P40" s="171"/>
      <c r="Q40" s="172">
        <f>SUM(Q31:Q39)</f>
        <v>10.06625</v>
      </c>
      <c r="R40" s="172">
        <f>SUM(R31:R39)</f>
        <v>392.4</v>
      </c>
      <c r="S40" s="187"/>
      <c r="T40" s="187"/>
      <c r="U40" s="187"/>
      <c r="V40" s="197">
        <f>SUM(V31:V39)</f>
        <v>256.15999999999997</v>
      </c>
      <c r="W40" s="197">
        <f>SUM(W31:W39)</f>
        <v>102.06</v>
      </c>
      <c r="X40" s="197">
        <f>SUM(X31:X39)</f>
        <v>5.465</v>
      </c>
      <c r="Y40" s="197">
        <f>SUM(Y31:Y39)</f>
        <v>16.299999999999997</v>
      </c>
    </row>
    <row r="41" spans="1:25" ht="25.5">
      <c r="A41" s="3" t="s">
        <v>14</v>
      </c>
      <c r="B41" s="3"/>
      <c r="C41" s="2">
        <f>C40+C30</f>
        <v>1578</v>
      </c>
      <c r="D41" s="2">
        <f>D40+D30</f>
        <v>47.88</v>
      </c>
      <c r="E41" s="2">
        <f>E40+E30</f>
        <v>55.589999999999996</v>
      </c>
      <c r="F41" s="2">
        <f>F40+F30</f>
        <v>209.57</v>
      </c>
      <c r="G41" s="2">
        <f>G40+G30</f>
        <v>1579.55</v>
      </c>
      <c r="H41" s="2"/>
      <c r="I41" s="2">
        <f aca="true" t="shared" si="4" ref="I41:U41">I40+I30</f>
        <v>51.730000000000004</v>
      </c>
      <c r="J41" s="2">
        <f t="shared" si="4"/>
        <v>0.56</v>
      </c>
      <c r="K41" s="2">
        <f t="shared" si="4"/>
        <v>0.815625</v>
      </c>
      <c r="L41" s="2">
        <f t="shared" si="4"/>
        <v>0</v>
      </c>
      <c r="M41" s="2">
        <f t="shared" si="4"/>
        <v>0</v>
      </c>
      <c r="N41" s="2">
        <f t="shared" si="4"/>
        <v>470.9</v>
      </c>
      <c r="O41" s="2">
        <f t="shared" si="4"/>
        <v>0</v>
      </c>
      <c r="P41" s="2">
        <f t="shared" si="4"/>
        <v>0</v>
      </c>
      <c r="Q41" s="2">
        <f t="shared" si="4"/>
        <v>17.47625</v>
      </c>
      <c r="R41" s="2">
        <f t="shared" si="4"/>
        <v>731.2</v>
      </c>
      <c r="S41" s="2">
        <f t="shared" si="4"/>
        <v>0</v>
      </c>
      <c r="T41" s="2">
        <f t="shared" si="4"/>
        <v>0</v>
      </c>
      <c r="U41" s="2">
        <f t="shared" si="4"/>
        <v>0</v>
      </c>
      <c r="V41" s="2">
        <f>V40+V30</f>
        <v>345.76</v>
      </c>
      <c r="W41" s="2">
        <f>W40+W30</f>
        <v>157.73000000000002</v>
      </c>
      <c r="X41" s="2">
        <f>X40+X30</f>
        <v>10.975</v>
      </c>
      <c r="Y41" s="2">
        <f>Y40+Y30</f>
        <v>26.299999999999997</v>
      </c>
    </row>
    <row r="42" spans="1:25" ht="12.75">
      <c r="A42" s="250" t="s">
        <v>0</v>
      </c>
      <c r="B42" s="250" t="s">
        <v>2</v>
      </c>
      <c r="C42" s="250" t="s">
        <v>1</v>
      </c>
      <c r="D42" s="261" t="s">
        <v>13</v>
      </c>
      <c r="E42" s="261"/>
      <c r="F42" s="261"/>
      <c r="G42" s="250" t="s">
        <v>6</v>
      </c>
      <c r="H42" s="250" t="s">
        <v>7</v>
      </c>
      <c r="I42" s="265" t="s">
        <v>165</v>
      </c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7"/>
      <c r="V42" s="243" t="s">
        <v>165</v>
      </c>
      <c r="W42" s="243"/>
      <c r="X42" s="243"/>
      <c r="Y42" s="243"/>
    </row>
    <row r="43" spans="1:25" ht="25.5">
      <c r="A43" s="251"/>
      <c r="B43" s="251"/>
      <c r="C43" s="251"/>
      <c r="D43" s="5" t="s">
        <v>3</v>
      </c>
      <c r="E43" s="5" t="s">
        <v>4</v>
      </c>
      <c r="F43" s="5" t="s">
        <v>5</v>
      </c>
      <c r="G43" s="251"/>
      <c r="H43" s="251"/>
      <c r="I43" s="217" t="s">
        <v>154</v>
      </c>
      <c r="J43" s="217" t="s">
        <v>156</v>
      </c>
      <c r="K43" s="217" t="s">
        <v>157</v>
      </c>
      <c r="L43" s="217" t="s">
        <v>155</v>
      </c>
      <c r="M43" s="217" t="s">
        <v>158</v>
      </c>
      <c r="N43" s="217" t="s">
        <v>159</v>
      </c>
      <c r="O43" s="217" t="s">
        <v>166</v>
      </c>
      <c r="P43" s="217" t="s">
        <v>160</v>
      </c>
      <c r="Q43" s="217" t="s">
        <v>167</v>
      </c>
      <c r="R43" s="217" t="s">
        <v>161</v>
      </c>
      <c r="S43" s="217" t="s">
        <v>162</v>
      </c>
      <c r="T43" s="217" t="s">
        <v>163</v>
      </c>
      <c r="U43" s="217" t="s">
        <v>164</v>
      </c>
      <c r="V43" s="209" t="s">
        <v>175</v>
      </c>
      <c r="W43" s="209" t="s">
        <v>176</v>
      </c>
      <c r="X43" s="209" t="s">
        <v>177</v>
      </c>
      <c r="Y43" s="220" t="s">
        <v>178</v>
      </c>
    </row>
    <row r="44" spans="1:25" ht="25.5">
      <c r="A44" s="4" t="s">
        <v>15</v>
      </c>
      <c r="B44" s="4"/>
      <c r="C44" s="4"/>
      <c r="D44" s="5"/>
      <c r="E44" s="5"/>
      <c r="F44" s="5"/>
      <c r="G44" s="4"/>
      <c r="H44" s="4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20"/>
      <c r="W44" s="220"/>
      <c r="X44" s="220"/>
      <c r="Y44" s="220"/>
    </row>
    <row r="45" spans="1:25" ht="12.75">
      <c r="A45" s="252" t="s">
        <v>35</v>
      </c>
      <c r="B45" s="54" t="s">
        <v>40</v>
      </c>
      <c r="C45" s="61">
        <v>90</v>
      </c>
      <c r="D45" s="63">
        <v>11.6</v>
      </c>
      <c r="E45" s="63">
        <v>22.23</v>
      </c>
      <c r="F45" s="63">
        <v>13.77</v>
      </c>
      <c r="G45" s="63">
        <v>214.1</v>
      </c>
      <c r="H45" s="63">
        <v>368</v>
      </c>
      <c r="I45" s="167">
        <v>1.7</v>
      </c>
      <c r="J45" s="167">
        <v>0.07</v>
      </c>
      <c r="K45" s="167">
        <v>0.17</v>
      </c>
      <c r="L45" s="167"/>
      <c r="M45" s="167"/>
      <c r="N45" s="167">
        <v>22.3</v>
      </c>
      <c r="O45" s="167"/>
      <c r="P45" s="167"/>
      <c r="Q45" s="167">
        <v>3.5</v>
      </c>
      <c r="R45" s="167"/>
      <c r="S45" s="167"/>
      <c r="T45" s="167"/>
      <c r="U45" s="167"/>
      <c r="V45" s="212">
        <v>42.3</v>
      </c>
      <c r="W45" s="212">
        <v>8.1</v>
      </c>
      <c r="X45" s="212">
        <v>0.3</v>
      </c>
      <c r="Y45" s="212">
        <v>0</v>
      </c>
    </row>
    <row r="46" spans="1:25" ht="12.75">
      <c r="A46" s="252"/>
      <c r="B46" s="42" t="s">
        <v>41</v>
      </c>
      <c r="C46" s="40">
        <v>150</v>
      </c>
      <c r="D46" s="32">
        <v>4.58</v>
      </c>
      <c r="E46" s="32">
        <v>5.01</v>
      </c>
      <c r="F46" s="32">
        <v>20.52</v>
      </c>
      <c r="G46" s="33">
        <v>145.5</v>
      </c>
      <c r="H46" s="32">
        <v>314</v>
      </c>
      <c r="I46" s="180">
        <v>1.02</v>
      </c>
      <c r="J46" s="180">
        <v>0.14</v>
      </c>
      <c r="K46" s="180">
        <v>0.16</v>
      </c>
      <c r="L46" s="180"/>
      <c r="M46" s="180"/>
      <c r="N46" s="180">
        <v>101.8</v>
      </c>
      <c r="O46" s="180"/>
      <c r="P46" s="180"/>
      <c r="Q46" s="180">
        <v>2.5</v>
      </c>
      <c r="R46" s="167"/>
      <c r="S46" s="167"/>
      <c r="T46" s="167"/>
      <c r="U46" s="167"/>
      <c r="V46" s="212">
        <v>18</v>
      </c>
      <c r="W46" s="212">
        <v>13.7</v>
      </c>
      <c r="X46" s="212">
        <v>2.4</v>
      </c>
      <c r="Y46" s="212">
        <v>0</v>
      </c>
    </row>
    <row r="47" spans="1:25" ht="12.75">
      <c r="A47" s="252"/>
      <c r="B47" s="42" t="s">
        <v>183</v>
      </c>
      <c r="C47" s="40">
        <v>180</v>
      </c>
      <c r="D47" s="32">
        <v>0.9</v>
      </c>
      <c r="E47" s="32">
        <v>0.18</v>
      </c>
      <c r="F47" s="32">
        <v>18.18</v>
      </c>
      <c r="G47" s="33">
        <v>82.8</v>
      </c>
      <c r="H47" s="32">
        <v>537</v>
      </c>
      <c r="I47" s="181">
        <v>3.6</v>
      </c>
      <c r="J47" s="182">
        <v>0.018</v>
      </c>
      <c r="K47" s="182">
        <v>0.018</v>
      </c>
      <c r="L47" s="181"/>
      <c r="M47" s="181"/>
      <c r="N47" s="181">
        <v>12.6</v>
      </c>
      <c r="O47" s="181"/>
      <c r="P47" s="181"/>
      <c r="Q47" s="181">
        <v>2.52</v>
      </c>
      <c r="R47" s="167"/>
      <c r="S47" s="167"/>
      <c r="T47" s="167"/>
      <c r="U47" s="167"/>
      <c r="V47" s="211">
        <v>12.6</v>
      </c>
      <c r="W47" s="211">
        <v>7.2</v>
      </c>
      <c r="X47" s="211">
        <v>2.5</v>
      </c>
      <c r="Y47" s="211">
        <v>3.6</v>
      </c>
    </row>
    <row r="48" spans="1:25" ht="12.75">
      <c r="A48" s="252"/>
      <c r="B48" s="223" t="s">
        <v>39</v>
      </c>
      <c r="C48" s="40">
        <v>40</v>
      </c>
      <c r="D48" s="29">
        <v>3.04</v>
      </c>
      <c r="E48" s="29">
        <v>0.32</v>
      </c>
      <c r="F48" s="29">
        <v>19.68</v>
      </c>
      <c r="G48" s="30">
        <v>94</v>
      </c>
      <c r="H48" s="29">
        <v>114</v>
      </c>
      <c r="I48" s="181">
        <v>0</v>
      </c>
      <c r="J48" s="181">
        <v>0.044</v>
      </c>
      <c r="K48" s="181">
        <v>0.012</v>
      </c>
      <c r="L48" s="181">
        <v>0</v>
      </c>
      <c r="M48" s="181"/>
      <c r="N48" s="181">
        <v>8</v>
      </c>
      <c r="O48" s="181">
        <v>25.6</v>
      </c>
      <c r="P48" s="181">
        <v>5.6</v>
      </c>
      <c r="Q48" s="181">
        <v>0.44</v>
      </c>
      <c r="R48" s="167">
        <v>36.8</v>
      </c>
      <c r="S48" s="167"/>
      <c r="T48" s="167"/>
      <c r="U48" s="167"/>
      <c r="V48" s="212">
        <v>11</v>
      </c>
      <c r="W48" s="212">
        <v>15</v>
      </c>
      <c r="X48" s="212">
        <v>0.9</v>
      </c>
      <c r="Y48" s="212">
        <v>0</v>
      </c>
    </row>
    <row r="49" spans="1:25" ht="12.75">
      <c r="A49" s="252"/>
      <c r="B49" s="44" t="s">
        <v>9</v>
      </c>
      <c r="C49" s="43">
        <v>20</v>
      </c>
      <c r="D49" s="16">
        <v>3.2</v>
      </c>
      <c r="E49" s="16">
        <v>0.6</v>
      </c>
      <c r="F49" s="16">
        <v>16</v>
      </c>
      <c r="G49" s="16">
        <v>83.5</v>
      </c>
      <c r="H49" s="18">
        <v>115</v>
      </c>
      <c r="I49" s="167">
        <v>0</v>
      </c>
      <c r="J49" s="167">
        <v>0.08</v>
      </c>
      <c r="K49" s="167">
        <v>0.039</v>
      </c>
      <c r="L49" s="167"/>
      <c r="M49" s="167"/>
      <c r="N49" s="167">
        <v>16.8</v>
      </c>
      <c r="O49" s="167"/>
      <c r="P49" s="167"/>
      <c r="Q49" s="167">
        <v>1.87</v>
      </c>
      <c r="R49" s="181"/>
      <c r="S49" s="181"/>
      <c r="T49" s="181"/>
      <c r="U49" s="181"/>
      <c r="V49" s="212">
        <v>23.43</v>
      </c>
      <c r="W49" s="212">
        <v>5.65</v>
      </c>
      <c r="X49" s="212">
        <v>0.1</v>
      </c>
      <c r="Y49" s="212">
        <v>0</v>
      </c>
    </row>
    <row r="50" spans="1:25" ht="12.75">
      <c r="A50" s="252"/>
      <c r="B50" s="42" t="s">
        <v>210</v>
      </c>
      <c r="C50" s="40">
        <v>180</v>
      </c>
      <c r="D50" s="30">
        <v>1.8</v>
      </c>
      <c r="E50" s="30">
        <v>0.4</v>
      </c>
      <c r="F50" s="30">
        <v>16.2</v>
      </c>
      <c r="G50" s="30">
        <v>83</v>
      </c>
      <c r="H50" s="6">
        <v>118</v>
      </c>
      <c r="I50" s="181">
        <v>120</v>
      </c>
      <c r="J50" s="182">
        <v>0.08</v>
      </c>
      <c r="K50" s="182">
        <v>0.06</v>
      </c>
      <c r="L50" s="181">
        <v>0</v>
      </c>
      <c r="M50" s="181"/>
      <c r="N50" s="181">
        <v>68</v>
      </c>
      <c r="O50" s="181">
        <v>46</v>
      </c>
      <c r="P50" s="181">
        <v>26</v>
      </c>
      <c r="Q50" s="181">
        <v>0.6</v>
      </c>
      <c r="R50" s="167">
        <v>392</v>
      </c>
      <c r="S50" s="167"/>
      <c r="T50" s="167"/>
      <c r="U50" s="167"/>
      <c r="V50" s="212">
        <v>61.2</v>
      </c>
      <c r="W50" s="212">
        <v>23.9</v>
      </c>
      <c r="X50" s="212">
        <v>0.72</v>
      </c>
      <c r="Y50" s="212">
        <v>74.3</v>
      </c>
    </row>
    <row r="51" spans="1:25" ht="12.75">
      <c r="A51" s="27" t="s">
        <v>34</v>
      </c>
      <c r="B51" s="222"/>
      <c r="C51" s="222">
        <f>SUM(C45:C50)</f>
        <v>660</v>
      </c>
      <c r="D51" s="27">
        <f>SUM(D45:D50)</f>
        <v>25.119999999999997</v>
      </c>
      <c r="E51" s="27">
        <f>SUM(E45:E50)</f>
        <v>28.740000000000002</v>
      </c>
      <c r="F51" s="27">
        <f>SUM(F45:F50)</f>
        <v>104.35000000000001</v>
      </c>
      <c r="G51" s="222">
        <f>SUM(G45:G50)</f>
        <v>702.9000000000001</v>
      </c>
      <c r="H51" s="222"/>
      <c r="I51" s="185">
        <f>SUM(I45:I50)</f>
        <v>126.32</v>
      </c>
      <c r="J51" s="198">
        <f>SUM(J45:J50)</f>
        <v>0.43200000000000005</v>
      </c>
      <c r="K51" s="198">
        <f>SUM(K45:K50)</f>
        <v>0.459</v>
      </c>
      <c r="L51" s="185"/>
      <c r="M51" s="185"/>
      <c r="N51" s="185">
        <f>SUM(N45:N50)</f>
        <v>229.5</v>
      </c>
      <c r="O51" s="185"/>
      <c r="P51" s="185"/>
      <c r="Q51" s="185">
        <f>SUM(Q45:Q50)</f>
        <v>11.429999999999998</v>
      </c>
      <c r="R51" s="186">
        <f>SUM(R45:R50)</f>
        <v>428.8</v>
      </c>
      <c r="S51" s="186"/>
      <c r="T51" s="186"/>
      <c r="U51" s="186"/>
      <c r="V51" s="27">
        <f>SUM(V45:V50)</f>
        <v>168.52999999999997</v>
      </c>
      <c r="W51" s="27">
        <f>SUM(W45:W50)</f>
        <v>73.55</v>
      </c>
      <c r="X51" s="27">
        <f>SUM(X45:X50)</f>
        <v>6.919999999999999</v>
      </c>
      <c r="Y51" s="222">
        <f>SUM(Y45:Y50)</f>
        <v>77.89999999999999</v>
      </c>
    </row>
    <row r="52" spans="1:25" ht="12.75">
      <c r="A52" s="268" t="s">
        <v>10</v>
      </c>
      <c r="B52" s="52" t="s">
        <v>100</v>
      </c>
      <c r="C52" s="53">
        <v>60</v>
      </c>
      <c r="D52" s="31">
        <v>0.48</v>
      </c>
      <c r="E52" s="31">
        <v>0.12</v>
      </c>
      <c r="F52" s="31">
        <v>1.5</v>
      </c>
      <c r="G52" s="31">
        <v>8.4</v>
      </c>
      <c r="H52" s="31">
        <v>112</v>
      </c>
      <c r="I52" s="181">
        <v>6</v>
      </c>
      <c r="J52" s="182">
        <v>0.18</v>
      </c>
      <c r="K52" s="182">
        <v>0.03</v>
      </c>
      <c r="L52" s="181">
        <v>0</v>
      </c>
      <c r="M52" s="181"/>
      <c r="N52" s="181">
        <v>13.8</v>
      </c>
      <c r="O52" s="181">
        <v>18</v>
      </c>
      <c r="P52" s="181">
        <v>8.4</v>
      </c>
      <c r="Q52" s="181">
        <v>0.36</v>
      </c>
      <c r="R52" s="181">
        <v>117.6</v>
      </c>
      <c r="S52" s="181"/>
      <c r="T52" s="181"/>
      <c r="U52" s="181"/>
      <c r="V52" s="212">
        <v>10.2</v>
      </c>
      <c r="W52" s="212">
        <v>8.4</v>
      </c>
      <c r="X52" s="212">
        <v>0</v>
      </c>
      <c r="Y52" s="212">
        <v>4.2</v>
      </c>
    </row>
    <row r="53" spans="1:25" ht="12.75">
      <c r="A53" s="269"/>
      <c r="B53" s="48" t="s">
        <v>99</v>
      </c>
      <c r="C53" s="49">
        <v>200</v>
      </c>
      <c r="D53" s="6">
        <v>1.28</v>
      </c>
      <c r="E53" s="6">
        <v>3.84</v>
      </c>
      <c r="F53" s="6">
        <v>4.98</v>
      </c>
      <c r="G53" s="6">
        <v>60.6</v>
      </c>
      <c r="H53" s="6">
        <v>145</v>
      </c>
      <c r="I53" s="181">
        <v>14.7</v>
      </c>
      <c r="J53" s="181">
        <v>0.028</v>
      </c>
      <c r="K53" s="181">
        <v>0.028</v>
      </c>
      <c r="L53" s="181">
        <v>0</v>
      </c>
      <c r="M53" s="181"/>
      <c r="N53" s="181">
        <v>32.2</v>
      </c>
      <c r="O53" s="181">
        <v>148</v>
      </c>
      <c r="P53" s="181">
        <v>20</v>
      </c>
      <c r="Q53" s="181">
        <v>0.5</v>
      </c>
      <c r="R53" s="180">
        <v>232</v>
      </c>
      <c r="S53" s="181"/>
      <c r="T53" s="181"/>
      <c r="U53" s="181"/>
      <c r="V53" s="212">
        <v>52</v>
      </c>
      <c r="W53" s="215">
        <v>2.1</v>
      </c>
      <c r="X53" s="215">
        <v>0.6</v>
      </c>
      <c r="Y53" s="212">
        <v>0</v>
      </c>
    </row>
    <row r="54" spans="1:25" ht="24">
      <c r="A54" s="269"/>
      <c r="B54" s="55" t="s">
        <v>122</v>
      </c>
      <c r="C54" s="74">
        <v>120</v>
      </c>
      <c r="D54" s="77">
        <v>17.04</v>
      </c>
      <c r="E54" s="77">
        <v>13.26</v>
      </c>
      <c r="F54" s="77">
        <v>3.87</v>
      </c>
      <c r="G54" s="77">
        <v>202.8</v>
      </c>
      <c r="H54" s="63">
        <v>409</v>
      </c>
      <c r="I54" s="181">
        <v>7</v>
      </c>
      <c r="J54" s="181">
        <v>0.06</v>
      </c>
      <c r="K54" s="181">
        <v>0.08</v>
      </c>
      <c r="L54" s="181"/>
      <c r="M54" s="181"/>
      <c r="N54" s="181">
        <v>53.5</v>
      </c>
      <c r="O54" s="181"/>
      <c r="P54" s="181"/>
      <c r="Q54" s="181">
        <v>2.35</v>
      </c>
      <c r="R54" s="181"/>
      <c r="S54" s="181"/>
      <c r="T54" s="181"/>
      <c r="U54" s="181"/>
      <c r="V54" s="212">
        <v>62</v>
      </c>
      <c r="W54" s="215">
        <v>23</v>
      </c>
      <c r="X54" s="215">
        <v>0.1</v>
      </c>
      <c r="Y54" s="212">
        <v>1.6</v>
      </c>
    </row>
    <row r="55" spans="1:25" ht="24">
      <c r="A55" s="269"/>
      <c r="B55" s="42" t="s">
        <v>52</v>
      </c>
      <c r="C55" s="40">
        <v>150</v>
      </c>
      <c r="D55" s="30">
        <v>3</v>
      </c>
      <c r="E55" s="30">
        <v>7.8</v>
      </c>
      <c r="F55" s="30">
        <v>23.03</v>
      </c>
      <c r="G55" s="30">
        <v>174</v>
      </c>
      <c r="H55" s="30">
        <v>300</v>
      </c>
      <c r="I55" s="181">
        <v>1.72</v>
      </c>
      <c r="J55" s="181">
        <v>0.06</v>
      </c>
      <c r="K55" s="181">
        <v>0.03</v>
      </c>
      <c r="L55" s="181"/>
      <c r="M55" s="181"/>
      <c r="N55" s="181">
        <v>10.5</v>
      </c>
      <c r="O55" s="181"/>
      <c r="P55" s="181"/>
      <c r="Q55" s="181">
        <v>0.9</v>
      </c>
      <c r="R55" s="181"/>
      <c r="S55" s="181"/>
      <c r="T55" s="181"/>
      <c r="U55" s="181"/>
      <c r="V55" s="212">
        <v>110.5</v>
      </c>
      <c r="W55" s="215">
        <v>6.9</v>
      </c>
      <c r="X55" s="215">
        <v>0.8</v>
      </c>
      <c r="Y55" s="212">
        <v>0.5</v>
      </c>
    </row>
    <row r="56" spans="1:25" ht="12.75">
      <c r="A56" s="269"/>
      <c r="B56" s="44" t="s">
        <v>9</v>
      </c>
      <c r="C56" s="43">
        <v>28</v>
      </c>
      <c r="D56" s="16">
        <v>3.2</v>
      </c>
      <c r="E56" s="16">
        <v>0.6</v>
      </c>
      <c r="F56" s="16">
        <v>16</v>
      </c>
      <c r="G56" s="16">
        <v>83.5</v>
      </c>
      <c r="H56" s="18">
        <v>115</v>
      </c>
      <c r="I56" s="167">
        <v>0</v>
      </c>
      <c r="J56" s="167">
        <v>0.08</v>
      </c>
      <c r="K56" s="167">
        <v>0.039</v>
      </c>
      <c r="L56" s="167"/>
      <c r="M56" s="167"/>
      <c r="N56" s="167">
        <v>16.8</v>
      </c>
      <c r="O56" s="167"/>
      <c r="P56" s="167"/>
      <c r="Q56" s="167">
        <v>1.87</v>
      </c>
      <c r="R56" s="181"/>
      <c r="S56" s="181"/>
      <c r="T56" s="181"/>
      <c r="U56" s="181"/>
      <c r="V56" s="212">
        <v>32.81</v>
      </c>
      <c r="W56" s="212">
        <v>7.91</v>
      </c>
      <c r="X56" s="212">
        <v>0.15</v>
      </c>
      <c r="Y56" s="212">
        <v>0</v>
      </c>
    </row>
    <row r="57" spans="1:25" ht="12.75">
      <c r="A57" s="269"/>
      <c r="B57" s="223" t="s">
        <v>39</v>
      </c>
      <c r="C57" s="40">
        <v>50</v>
      </c>
      <c r="D57" s="13">
        <v>3.8</v>
      </c>
      <c r="E57" s="13">
        <v>0.39</v>
      </c>
      <c r="F57" s="13">
        <v>24.58</v>
      </c>
      <c r="G57" s="13">
        <v>117.5</v>
      </c>
      <c r="H57" s="6">
        <v>114</v>
      </c>
      <c r="I57" s="167">
        <f>I47/C47*C57</f>
        <v>1</v>
      </c>
      <c r="J57" s="189">
        <f>J47/D47*D57</f>
        <v>0.07599999999999998</v>
      </c>
      <c r="K57" s="190">
        <f>K47/E47*E57</f>
        <v>0.039</v>
      </c>
      <c r="L57" s="167">
        <v>0</v>
      </c>
      <c r="M57" s="167"/>
      <c r="N57" s="167">
        <f>N47/H47*H57</f>
        <v>2.6748603351955307</v>
      </c>
      <c r="O57" s="167">
        <v>32</v>
      </c>
      <c r="P57" s="167">
        <v>7</v>
      </c>
      <c r="Q57" s="189">
        <f>Q47/K47*K57</f>
        <v>5.46</v>
      </c>
      <c r="R57" s="181">
        <v>46</v>
      </c>
      <c r="S57" s="181"/>
      <c r="T57" s="181"/>
      <c r="U57" s="181"/>
      <c r="V57" s="212">
        <v>12</v>
      </c>
      <c r="W57" s="212">
        <v>17</v>
      </c>
      <c r="X57" s="212">
        <v>1</v>
      </c>
      <c r="Y57" s="212">
        <v>0</v>
      </c>
    </row>
    <row r="58" spans="1:25" ht="12.75">
      <c r="A58" s="269"/>
      <c r="B58" s="223" t="s">
        <v>138</v>
      </c>
      <c r="C58" s="40">
        <v>200</v>
      </c>
      <c r="D58" s="6">
        <v>5.8</v>
      </c>
      <c r="E58" s="6">
        <v>5</v>
      </c>
      <c r="F58" s="6">
        <v>9.6</v>
      </c>
      <c r="G58" s="6">
        <v>106</v>
      </c>
      <c r="H58" s="6">
        <v>515</v>
      </c>
      <c r="I58" s="181">
        <v>3.6</v>
      </c>
      <c r="J58" s="182">
        <v>0.018</v>
      </c>
      <c r="K58" s="182">
        <v>0.018</v>
      </c>
      <c r="L58" s="181">
        <v>0</v>
      </c>
      <c r="M58" s="181"/>
      <c r="N58" s="181">
        <v>12.6</v>
      </c>
      <c r="O58" s="181">
        <v>12.6</v>
      </c>
      <c r="P58" s="181">
        <v>7.2</v>
      </c>
      <c r="Q58" s="181">
        <v>2.52</v>
      </c>
      <c r="R58" s="181">
        <v>216</v>
      </c>
      <c r="S58" s="181"/>
      <c r="T58" s="181"/>
      <c r="U58" s="181"/>
      <c r="V58" s="211">
        <v>240</v>
      </c>
      <c r="W58" s="211">
        <v>28</v>
      </c>
      <c r="X58" s="211">
        <v>0.2</v>
      </c>
      <c r="Y58" s="211">
        <v>2.6</v>
      </c>
    </row>
    <row r="59" spans="1:25" ht="12.75">
      <c r="A59" s="166" t="s">
        <v>34</v>
      </c>
      <c r="B59" s="195"/>
      <c r="C59" s="196">
        <f>SUM(C52:C58)</f>
        <v>808</v>
      </c>
      <c r="D59" s="197">
        <f>SUM(D52:D58)</f>
        <v>34.6</v>
      </c>
      <c r="E59" s="197">
        <f>SUM(E52:E58)</f>
        <v>31.01</v>
      </c>
      <c r="F59" s="197">
        <f>SUM(F52:F58)</f>
        <v>83.56</v>
      </c>
      <c r="G59" s="197">
        <f>SUM(G52:G58)</f>
        <v>752.8</v>
      </c>
      <c r="H59" s="196"/>
      <c r="I59" s="171">
        <f>SUM(I52:I58)</f>
        <v>34.019999999999996</v>
      </c>
      <c r="J59" s="171">
        <f>SUM(J52:J58)</f>
        <v>0.502</v>
      </c>
      <c r="K59" s="171">
        <f>SUM(K52:K58)</f>
        <v>0.264</v>
      </c>
      <c r="L59" s="171"/>
      <c r="M59" s="171"/>
      <c r="N59" s="171">
        <f>SUM(N52:N58)</f>
        <v>142.07486033519552</v>
      </c>
      <c r="O59" s="171"/>
      <c r="P59" s="171"/>
      <c r="Q59" s="171">
        <f>SUM(Q52:Q58)</f>
        <v>13.96</v>
      </c>
      <c r="R59" s="187">
        <f>SUM(R52:R58)</f>
        <v>611.6</v>
      </c>
      <c r="S59" s="187"/>
      <c r="T59" s="187"/>
      <c r="U59" s="187"/>
      <c r="V59" s="197">
        <f>SUM(V52:V58)</f>
        <v>519.51</v>
      </c>
      <c r="W59" s="197">
        <f>SUM(W52:W58)</f>
        <v>93.31</v>
      </c>
      <c r="X59" s="197">
        <f>SUM(X52:X58)</f>
        <v>2.85</v>
      </c>
      <c r="Y59" s="197">
        <f>SUM(Y52:Y58)</f>
        <v>8.9</v>
      </c>
    </row>
    <row r="60" spans="1:25" ht="25.5">
      <c r="A60" s="2" t="s">
        <v>16</v>
      </c>
      <c r="B60" s="3"/>
      <c r="C60" s="2">
        <f>C59+C51</f>
        <v>1468</v>
      </c>
      <c r="D60" s="2">
        <f>D59+D51</f>
        <v>59.72</v>
      </c>
      <c r="E60" s="2">
        <f>E59+E51</f>
        <v>59.75</v>
      </c>
      <c r="F60" s="2">
        <f>F59+F51</f>
        <v>187.91000000000003</v>
      </c>
      <c r="G60" s="2">
        <f>G59+G51</f>
        <v>1455.7</v>
      </c>
      <c r="H60" s="2"/>
      <c r="I60" s="2">
        <f aca="true" t="shared" si="5" ref="I60:Y60">I59+I51</f>
        <v>160.33999999999997</v>
      </c>
      <c r="J60" s="2">
        <f t="shared" si="5"/>
        <v>0.934</v>
      </c>
      <c r="K60" s="2">
        <f t="shared" si="5"/>
        <v>0.7230000000000001</v>
      </c>
      <c r="L60" s="2">
        <f t="shared" si="5"/>
        <v>0</v>
      </c>
      <c r="M60" s="2">
        <f t="shared" si="5"/>
        <v>0</v>
      </c>
      <c r="N60" s="2">
        <f t="shared" si="5"/>
        <v>371.5748603351955</v>
      </c>
      <c r="O60" s="2">
        <f t="shared" si="5"/>
        <v>0</v>
      </c>
      <c r="P60" s="2">
        <f t="shared" si="5"/>
        <v>0</v>
      </c>
      <c r="Q60" s="2">
        <f t="shared" si="5"/>
        <v>25.39</v>
      </c>
      <c r="R60" s="2">
        <f t="shared" si="5"/>
        <v>1040.4</v>
      </c>
      <c r="S60" s="2">
        <f t="shared" si="5"/>
        <v>0</v>
      </c>
      <c r="T60" s="2">
        <f t="shared" si="5"/>
        <v>0</v>
      </c>
      <c r="U60" s="2">
        <f t="shared" si="5"/>
        <v>0</v>
      </c>
      <c r="V60" s="2">
        <f t="shared" si="5"/>
        <v>688.04</v>
      </c>
      <c r="W60" s="2">
        <f t="shared" si="5"/>
        <v>166.86</v>
      </c>
      <c r="X60" s="2">
        <f t="shared" si="5"/>
        <v>9.77</v>
      </c>
      <c r="Y60" s="2">
        <f t="shared" si="5"/>
        <v>86.8</v>
      </c>
    </row>
    <row r="61" spans="1:25" ht="12.75">
      <c r="A61" s="250" t="s">
        <v>0</v>
      </c>
      <c r="B61" s="250" t="s">
        <v>2</v>
      </c>
      <c r="C61" s="250" t="s">
        <v>1</v>
      </c>
      <c r="D61" s="261" t="s">
        <v>13</v>
      </c>
      <c r="E61" s="261"/>
      <c r="F61" s="261"/>
      <c r="G61" s="250" t="s">
        <v>6</v>
      </c>
      <c r="H61" s="250" t="s">
        <v>7</v>
      </c>
      <c r="I61" s="265" t="s">
        <v>165</v>
      </c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7"/>
      <c r="V61" s="243" t="s">
        <v>165</v>
      </c>
      <c r="W61" s="243"/>
      <c r="X61" s="243"/>
      <c r="Y61" s="243"/>
    </row>
    <row r="62" spans="1:25" ht="25.5">
      <c r="A62" s="251"/>
      <c r="B62" s="251"/>
      <c r="C62" s="251"/>
      <c r="D62" s="5" t="s">
        <v>3</v>
      </c>
      <c r="E62" s="5" t="s">
        <v>4</v>
      </c>
      <c r="F62" s="5" t="s">
        <v>5</v>
      </c>
      <c r="G62" s="251"/>
      <c r="H62" s="251"/>
      <c r="I62" s="217" t="s">
        <v>154</v>
      </c>
      <c r="J62" s="217" t="s">
        <v>156</v>
      </c>
      <c r="K62" s="217" t="s">
        <v>157</v>
      </c>
      <c r="L62" s="217" t="s">
        <v>155</v>
      </c>
      <c r="M62" s="217" t="s">
        <v>158</v>
      </c>
      <c r="N62" s="217" t="s">
        <v>159</v>
      </c>
      <c r="O62" s="217" t="s">
        <v>166</v>
      </c>
      <c r="P62" s="217" t="s">
        <v>160</v>
      </c>
      <c r="Q62" s="217" t="s">
        <v>167</v>
      </c>
      <c r="R62" s="217" t="s">
        <v>161</v>
      </c>
      <c r="S62" s="217" t="s">
        <v>162</v>
      </c>
      <c r="T62" s="217" t="s">
        <v>163</v>
      </c>
      <c r="U62" s="217" t="s">
        <v>164</v>
      </c>
      <c r="V62" s="209" t="s">
        <v>175</v>
      </c>
      <c r="W62" s="209" t="s">
        <v>176</v>
      </c>
      <c r="X62" s="209" t="s">
        <v>177</v>
      </c>
      <c r="Y62" s="220" t="s">
        <v>178</v>
      </c>
    </row>
    <row r="63" spans="1:25" ht="25.5">
      <c r="A63" s="4" t="s">
        <v>17</v>
      </c>
      <c r="B63" s="4"/>
      <c r="C63" s="4"/>
      <c r="D63" s="5"/>
      <c r="E63" s="5"/>
      <c r="F63" s="5"/>
      <c r="G63" s="4"/>
      <c r="H63" s="4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20"/>
      <c r="W63" s="220"/>
      <c r="X63" s="220"/>
      <c r="Y63" s="220"/>
    </row>
    <row r="64" spans="1:25" ht="12.75">
      <c r="A64" s="259" t="s">
        <v>35</v>
      </c>
      <c r="B64" s="42" t="s">
        <v>44</v>
      </c>
      <c r="C64" s="40">
        <v>90</v>
      </c>
      <c r="D64" s="16">
        <v>14.53</v>
      </c>
      <c r="E64" s="16">
        <v>7.8</v>
      </c>
      <c r="F64" s="16">
        <v>6.88</v>
      </c>
      <c r="G64" s="16">
        <v>178</v>
      </c>
      <c r="H64" s="18">
        <v>339</v>
      </c>
      <c r="I64" s="167">
        <v>0.72</v>
      </c>
      <c r="J64" s="167">
        <v>0.12</v>
      </c>
      <c r="K64" s="167">
        <v>0.12</v>
      </c>
      <c r="L64" s="167"/>
      <c r="M64" s="167"/>
      <c r="N64" s="167">
        <v>44.1</v>
      </c>
      <c r="O64" s="167"/>
      <c r="P64" s="167"/>
      <c r="Q64" s="167">
        <v>0.72</v>
      </c>
      <c r="R64" s="167"/>
      <c r="S64" s="167"/>
      <c r="T64" s="167"/>
      <c r="U64" s="167"/>
      <c r="V64" s="212">
        <v>16.2</v>
      </c>
      <c r="W64" s="212">
        <v>7.79</v>
      </c>
      <c r="X64" s="212">
        <v>0.68</v>
      </c>
      <c r="Y64" s="212">
        <v>0</v>
      </c>
    </row>
    <row r="65" spans="1:25" ht="12.75">
      <c r="A65" s="259"/>
      <c r="B65" s="42" t="s">
        <v>126</v>
      </c>
      <c r="C65" s="40">
        <v>50</v>
      </c>
      <c r="D65" s="6">
        <v>0.54</v>
      </c>
      <c r="E65" s="6">
        <v>1.86</v>
      </c>
      <c r="F65" s="6">
        <v>3.5</v>
      </c>
      <c r="G65" s="6">
        <v>32.8</v>
      </c>
      <c r="H65" s="6">
        <v>462</v>
      </c>
      <c r="I65" s="169">
        <v>0.78</v>
      </c>
      <c r="J65" s="169">
        <v>0</v>
      </c>
      <c r="K65" s="169">
        <v>0</v>
      </c>
      <c r="L65" s="169">
        <v>0</v>
      </c>
      <c r="M65" s="169">
        <v>1</v>
      </c>
      <c r="N65" s="169">
        <v>2.25</v>
      </c>
      <c r="O65" s="169">
        <v>46</v>
      </c>
      <c r="P65" s="169">
        <v>4</v>
      </c>
      <c r="Q65" s="169">
        <v>0.18</v>
      </c>
      <c r="R65" s="169">
        <v>98</v>
      </c>
      <c r="S65" s="167"/>
      <c r="T65" s="167"/>
      <c r="U65" s="167"/>
      <c r="V65" s="212">
        <v>10</v>
      </c>
      <c r="W65" s="212">
        <v>4</v>
      </c>
      <c r="X65" s="212">
        <v>0.4</v>
      </c>
      <c r="Y65" s="212">
        <v>1.4</v>
      </c>
    </row>
    <row r="66" spans="1:25" ht="12.75">
      <c r="A66" s="259"/>
      <c r="B66" s="42" t="s">
        <v>45</v>
      </c>
      <c r="C66" s="40">
        <v>150</v>
      </c>
      <c r="D66" s="30">
        <v>3.15</v>
      </c>
      <c r="E66" s="30">
        <v>6.6</v>
      </c>
      <c r="F66" s="30">
        <v>16.35</v>
      </c>
      <c r="G66" s="30">
        <v>138</v>
      </c>
      <c r="H66" s="30">
        <v>434</v>
      </c>
      <c r="I66" s="181">
        <v>5.1</v>
      </c>
      <c r="J66" s="181">
        <v>0.13</v>
      </c>
      <c r="K66" s="181">
        <v>0.1</v>
      </c>
      <c r="L66" s="181"/>
      <c r="M66" s="181"/>
      <c r="N66" s="181">
        <v>39</v>
      </c>
      <c r="O66" s="181"/>
      <c r="P66" s="181"/>
      <c r="Q66" s="181">
        <v>1</v>
      </c>
      <c r="R66" s="167"/>
      <c r="S66" s="167"/>
      <c r="T66" s="167"/>
      <c r="U66" s="167"/>
      <c r="V66" s="212">
        <v>60</v>
      </c>
      <c r="W66" s="212">
        <v>8.2</v>
      </c>
      <c r="X66" s="212">
        <v>0.1</v>
      </c>
      <c r="Y66" s="212">
        <v>2.1</v>
      </c>
    </row>
    <row r="67" spans="1:25" ht="12.75">
      <c r="A67" s="259"/>
      <c r="B67" s="42" t="s">
        <v>46</v>
      </c>
      <c r="C67" s="40">
        <v>200</v>
      </c>
      <c r="D67" s="30">
        <v>0.7</v>
      </c>
      <c r="E67" s="30">
        <v>0.3</v>
      </c>
      <c r="F67" s="30">
        <v>22.8</v>
      </c>
      <c r="G67" s="29">
        <v>97</v>
      </c>
      <c r="H67" s="30">
        <v>538</v>
      </c>
      <c r="I67" s="169">
        <v>110</v>
      </c>
      <c r="J67" s="169">
        <v>0</v>
      </c>
      <c r="K67" s="169">
        <v>0.1</v>
      </c>
      <c r="L67" s="169">
        <v>0</v>
      </c>
      <c r="M67" s="169"/>
      <c r="N67" s="169">
        <v>12</v>
      </c>
      <c r="O67" s="169">
        <v>2</v>
      </c>
      <c r="P67" s="169">
        <v>4</v>
      </c>
      <c r="Q67" s="169">
        <v>0.6</v>
      </c>
      <c r="R67" s="168">
        <v>8</v>
      </c>
      <c r="S67" s="167"/>
      <c r="T67" s="167"/>
      <c r="U67" s="167"/>
      <c r="V67" s="212">
        <v>30</v>
      </c>
      <c r="W67" s="212">
        <v>10</v>
      </c>
      <c r="X67" s="212">
        <v>0.28</v>
      </c>
      <c r="Y67" s="212">
        <v>14</v>
      </c>
    </row>
    <row r="68" spans="1:25" ht="12.75">
      <c r="A68" s="259"/>
      <c r="B68" s="44" t="s">
        <v>9</v>
      </c>
      <c r="C68" s="43">
        <v>20</v>
      </c>
      <c r="D68" s="16">
        <v>3.2</v>
      </c>
      <c r="E68" s="16">
        <v>0.6</v>
      </c>
      <c r="F68" s="16">
        <v>16</v>
      </c>
      <c r="G68" s="16">
        <v>83.5</v>
      </c>
      <c r="H68" s="18">
        <v>115</v>
      </c>
      <c r="I68" s="167">
        <v>0</v>
      </c>
      <c r="J68" s="167">
        <v>0.08</v>
      </c>
      <c r="K68" s="167">
        <v>0.039</v>
      </c>
      <c r="L68" s="167"/>
      <c r="M68" s="167"/>
      <c r="N68" s="167">
        <v>16.8</v>
      </c>
      <c r="O68" s="167"/>
      <c r="P68" s="167"/>
      <c r="Q68" s="167">
        <v>1.87</v>
      </c>
      <c r="R68" s="181"/>
      <c r="S68" s="181"/>
      <c r="T68" s="181"/>
      <c r="U68" s="181"/>
      <c r="V68" s="212">
        <v>23.43</v>
      </c>
      <c r="W68" s="212">
        <v>5.65</v>
      </c>
      <c r="X68" s="212">
        <v>0.1</v>
      </c>
      <c r="Y68" s="212">
        <v>0</v>
      </c>
    </row>
    <row r="69" spans="1:25" ht="12.75">
      <c r="A69" s="259"/>
      <c r="B69" s="223" t="s">
        <v>39</v>
      </c>
      <c r="C69" s="40">
        <v>40</v>
      </c>
      <c r="D69" s="29">
        <v>3.04</v>
      </c>
      <c r="E69" s="29">
        <v>0.32</v>
      </c>
      <c r="F69" s="29">
        <v>19.68</v>
      </c>
      <c r="G69" s="30">
        <v>94</v>
      </c>
      <c r="H69" s="29">
        <v>114</v>
      </c>
      <c r="I69" s="181">
        <v>0</v>
      </c>
      <c r="J69" s="181">
        <v>0.044</v>
      </c>
      <c r="K69" s="181">
        <v>0.012</v>
      </c>
      <c r="L69" s="181">
        <v>0</v>
      </c>
      <c r="M69" s="181"/>
      <c r="N69" s="181">
        <v>8</v>
      </c>
      <c r="O69" s="181">
        <v>25.6</v>
      </c>
      <c r="P69" s="181">
        <v>5.6</v>
      </c>
      <c r="Q69" s="181">
        <v>0.44</v>
      </c>
      <c r="R69" s="167">
        <v>36.8</v>
      </c>
      <c r="S69" s="167"/>
      <c r="T69" s="167"/>
      <c r="U69" s="167"/>
      <c r="V69" s="212">
        <v>11</v>
      </c>
      <c r="W69" s="212">
        <v>15</v>
      </c>
      <c r="X69" s="212">
        <v>0.9</v>
      </c>
      <c r="Y69" s="212">
        <v>0</v>
      </c>
    </row>
    <row r="70" spans="1:25" ht="12.75">
      <c r="A70" s="27" t="s">
        <v>34</v>
      </c>
      <c r="B70" s="222"/>
      <c r="C70" s="222">
        <f>SUM(C64:C69)</f>
        <v>550</v>
      </c>
      <c r="D70" s="27">
        <f>SUM(D64:D69)</f>
        <v>25.159999999999997</v>
      </c>
      <c r="E70" s="27">
        <f>SUM(E64:E69)</f>
        <v>17.48</v>
      </c>
      <c r="F70" s="27">
        <f>SUM(F64:F69)</f>
        <v>85.21000000000001</v>
      </c>
      <c r="G70" s="222">
        <f>SUM(G64:G69)</f>
        <v>623.3</v>
      </c>
      <c r="H70" s="222"/>
      <c r="I70" s="185">
        <f aca="true" t="shared" si="6" ref="I70:N70">SUM(I64:I69)</f>
        <v>116.6</v>
      </c>
      <c r="J70" s="185">
        <f t="shared" si="6"/>
        <v>0.374</v>
      </c>
      <c r="K70" s="185">
        <f t="shared" si="6"/>
        <v>0.371</v>
      </c>
      <c r="L70" s="185">
        <f t="shared" si="6"/>
        <v>0</v>
      </c>
      <c r="M70" s="185">
        <f t="shared" si="6"/>
        <v>1</v>
      </c>
      <c r="N70" s="185">
        <f t="shared" si="6"/>
        <v>122.14999999999999</v>
      </c>
      <c r="O70" s="185"/>
      <c r="P70" s="185"/>
      <c r="Q70" s="185">
        <f>SUM(Q64:Q69)</f>
        <v>4.8100000000000005</v>
      </c>
      <c r="R70" s="186"/>
      <c r="S70" s="186"/>
      <c r="T70" s="186"/>
      <c r="U70" s="186"/>
      <c r="V70" s="27">
        <f>SUM(V64:V69)</f>
        <v>150.63</v>
      </c>
      <c r="W70" s="27">
        <f>SUM(W64:W69)</f>
        <v>50.64</v>
      </c>
      <c r="X70" s="27">
        <f>SUM(X64:X69)</f>
        <v>2.4600000000000004</v>
      </c>
      <c r="Y70" s="222">
        <f>SUM(Y64:Y69)</f>
        <v>17.5</v>
      </c>
    </row>
    <row r="71" spans="1:25" ht="12.75">
      <c r="A71" s="268" t="s">
        <v>10</v>
      </c>
      <c r="B71" s="42" t="s">
        <v>43</v>
      </c>
      <c r="C71" s="40">
        <v>60</v>
      </c>
      <c r="D71" s="12">
        <v>1.2</v>
      </c>
      <c r="E71" s="12">
        <v>2.2</v>
      </c>
      <c r="F71" s="12">
        <v>5.1</v>
      </c>
      <c r="G71" s="12">
        <v>73.2</v>
      </c>
      <c r="H71" s="15">
        <v>50</v>
      </c>
      <c r="I71" s="181">
        <v>4.2</v>
      </c>
      <c r="J71" s="181">
        <v>0.012</v>
      </c>
      <c r="K71" s="181">
        <v>0.03</v>
      </c>
      <c r="L71" s="181"/>
      <c r="M71" s="181"/>
      <c r="N71" s="181">
        <v>24.6</v>
      </c>
      <c r="O71" s="181"/>
      <c r="P71" s="181"/>
      <c r="Q71" s="181">
        <v>0.42</v>
      </c>
      <c r="R71" s="180"/>
      <c r="S71" s="180"/>
      <c r="T71" s="180"/>
      <c r="U71" s="180"/>
      <c r="V71" s="212">
        <v>24.6</v>
      </c>
      <c r="W71" s="212">
        <v>4.6</v>
      </c>
      <c r="X71" s="212">
        <v>0.15</v>
      </c>
      <c r="Y71" s="212">
        <v>0.42</v>
      </c>
    </row>
    <row r="72" spans="1:25" ht="12.75">
      <c r="A72" s="269"/>
      <c r="B72" s="44" t="s">
        <v>147</v>
      </c>
      <c r="C72" s="65">
        <v>200</v>
      </c>
      <c r="D72" s="63">
        <v>1.84</v>
      </c>
      <c r="E72" s="63">
        <v>3.4</v>
      </c>
      <c r="F72" s="63">
        <v>12.1</v>
      </c>
      <c r="G72" s="63">
        <v>87.4</v>
      </c>
      <c r="H72" s="63">
        <v>149</v>
      </c>
      <c r="I72" s="181">
        <v>6.9</v>
      </c>
      <c r="J72" s="181">
        <v>0.15</v>
      </c>
      <c r="K72" s="181">
        <v>0.048</v>
      </c>
      <c r="L72" s="181"/>
      <c r="M72" s="181"/>
      <c r="N72" s="181">
        <v>15.2</v>
      </c>
      <c r="O72" s="181"/>
      <c r="P72" s="181"/>
      <c r="Q72" s="181">
        <v>0.74</v>
      </c>
      <c r="R72" s="181"/>
      <c r="S72" s="181"/>
      <c r="T72" s="181"/>
      <c r="U72" s="181"/>
      <c r="V72" s="212">
        <v>66</v>
      </c>
      <c r="W72" s="212">
        <v>18</v>
      </c>
      <c r="X72" s="212">
        <v>0.18</v>
      </c>
      <c r="Y72" s="212">
        <v>0.8</v>
      </c>
    </row>
    <row r="73" spans="1:25" ht="12.75">
      <c r="A73" s="269"/>
      <c r="B73" s="42" t="s">
        <v>98</v>
      </c>
      <c r="C73" s="40">
        <v>105</v>
      </c>
      <c r="D73" s="6">
        <v>14.3</v>
      </c>
      <c r="E73" s="6">
        <v>13.4</v>
      </c>
      <c r="F73" s="6">
        <v>4.1</v>
      </c>
      <c r="G73" s="6">
        <v>234</v>
      </c>
      <c r="H73" s="6">
        <v>406</v>
      </c>
      <c r="I73" s="169">
        <v>10.5</v>
      </c>
      <c r="J73" s="169">
        <v>0.2</v>
      </c>
      <c r="K73" s="169">
        <v>1.48</v>
      </c>
      <c r="L73" s="169"/>
      <c r="M73" s="169"/>
      <c r="N73" s="169">
        <v>26.25</v>
      </c>
      <c r="O73" s="169"/>
      <c r="P73" s="169"/>
      <c r="Q73" s="169">
        <v>5.04</v>
      </c>
      <c r="R73" s="181"/>
      <c r="S73" s="181"/>
      <c r="T73" s="181"/>
      <c r="U73" s="181"/>
      <c r="V73" s="212">
        <v>31.5</v>
      </c>
      <c r="W73" s="212">
        <v>17.78</v>
      </c>
      <c r="X73" s="212">
        <v>0.52</v>
      </c>
      <c r="Y73" s="212">
        <v>0</v>
      </c>
    </row>
    <row r="74" spans="1:25" ht="12.75">
      <c r="A74" s="269"/>
      <c r="B74" s="48" t="s">
        <v>136</v>
      </c>
      <c r="C74" s="40">
        <v>150</v>
      </c>
      <c r="D74" s="16">
        <v>2.85</v>
      </c>
      <c r="E74" s="16">
        <v>6.75</v>
      </c>
      <c r="F74" s="16">
        <v>15.9</v>
      </c>
      <c r="G74" s="16">
        <v>136.5</v>
      </c>
      <c r="H74" s="18">
        <v>201</v>
      </c>
      <c r="I74" s="181">
        <v>11.48</v>
      </c>
      <c r="J74" s="181">
        <v>0.09</v>
      </c>
      <c r="K74" s="181">
        <v>0.168</v>
      </c>
      <c r="L74" s="181">
        <v>0</v>
      </c>
      <c r="M74" s="181"/>
      <c r="N74" s="181">
        <v>51</v>
      </c>
      <c r="O74" s="181">
        <v>97.5</v>
      </c>
      <c r="P74" s="181">
        <v>40.5</v>
      </c>
      <c r="Q74" s="181">
        <v>1.05</v>
      </c>
      <c r="R74" s="181">
        <v>459</v>
      </c>
      <c r="S74" s="181"/>
      <c r="T74" s="181"/>
      <c r="U74" s="181"/>
      <c r="V74" s="212">
        <v>57</v>
      </c>
      <c r="W74" s="212">
        <v>20.5</v>
      </c>
      <c r="X74" s="212">
        <v>0.12</v>
      </c>
      <c r="Y74" s="212">
        <v>12</v>
      </c>
    </row>
    <row r="75" spans="1:25" ht="12.75">
      <c r="A75" s="269"/>
      <c r="B75" s="44" t="s">
        <v>9</v>
      </c>
      <c r="C75" s="43">
        <v>28</v>
      </c>
      <c r="D75" s="16">
        <v>3.2</v>
      </c>
      <c r="E75" s="16">
        <v>0.6</v>
      </c>
      <c r="F75" s="16">
        <v>16</v>
      </c>
      <c r="G75" s="16">
        <v>83.5</v>
      </c>
      <c r="H75" s="18">
        <v>115</v>
      </c>
      <c r="I75" s="167">
        <v>0</v>
      </c>
      <c r="J75" s="167">
        <v>0.08</v>
      </c>
      <c r="K75" s="167">
        <v>0.039</v>
      </c>
      <c r="L75" s="167"/>
      <c r="M75" s="167"/>
      <c r="N75" s="167">
        <v>16.8</v>
      </c>
      <c r="O75" s="167"/>
      <c r="P75" s="167"/>
      <c r="Q75" s="167">
        <v>1.87</v>
      </c>
      <c r="R75" s="181"/>
      <c r="S75" s="181"/>
      <c r="T75" s="181"/>
      <c r="U75" s="181"/>
      <c r="V75" s="212">
        <v>32.81</v>
      </c>
      <c r="W75" s="212">
        <v>7.91</v>
      </c>
      <c r="X75" s="212">
        <v>0.15</v>
      </c>
      <c r="Y75" s="212">
        <v>0</v>
      </c>
    </row>
    <row r="76" spans="1:25" ht="12.75">
      <c r="A76" s="269"/>
      <c r="B76" s="223" t="s">
        <v>39</v>
      </c>
      <c r="C76" s="40">
        <v>50</v>
      </c>
      <c r="D76" s="13">
        <v>3.8</v>
      </c>
      <c r="E76" s="13">
        <v>0.39</v>
      </c>
      <c r="F76" s="13">
        <v>24.58</v>
      </c>
      <c r="G76" s="13">
        <v>117.5</v>
      </c>
      <c r="H76" s="6">
        <v>114</v>
      </c>
      <c r="I76" s="167">
        <f>I66/C66*C76</f>
        <v>1.6999999999999997</v>
      </c>
      <c r="J76" s="189">
        <f>J66/D66*D76</f>
        <v>0.15682539682539684</v>
      </c>
      <c r="K76" s="190">
        <f>K66/E66*E76</f>
        <v>0.00590909090909091</v>
      </c>
      <c r="L76" s="167">
        <v>0</v>
      </c>
      <c r="M76" s="167"/>
      <c r="N76" s="167">
        <f>N66/H66*H76</f>
        <v>10.244239631336406</v>
      </c>
      <c r="O76" s="167">
        <v>32</v>
      </c>
      <c r="P76" s="167">
        <v>7</v>
      </c>
      <c r="Q76" s="189">
        <f>Q66/K66*K76</f>
        <v>0.0590909090909091</v>
      </c>
      <c r="R76" s="181">
        <v>46</v>
      </c>
      <c r="S76" s="181"/>
      <c r="T76" s="181"/>
      <c r="U76" s="181"/>
      <c r="V76" s="212">
        <v>12</v>
      </c>
      <c r="W76" s="212">
        <v>17</v>
      </c>
      <c r="X76" s="212">
        <v>1</v>
      </c>
      <c r="Y76" s="212">
        <v>0</v>
      </c>
    </row>
    <row r="77" spans="1:25" ht="12.75">
      <c r="A77" s="269"/>
      <c r="B77" s="42" t="s">
        <v>148</v>
      </c>
      <c r="C77" s="40">
        <v>180</v>
      </c>
      <c r="D77" s="30">
        <v>9</v>
      </c>
      <c r="E77" s="30">
        <v>5.76</v>
      </c>
      <c r="F77" s="30">
        <v>7.2</v>
      </c>
      <c r="G77" s="30">
        <v>156.6</v>
      </c>
      <c r="H77" s="30">
        <v>536</v>
      </c>
      <c r="I77" s="168">
        <v>1.08</v>
      </c>
      <c r="J77" s="168">
        <v>0.054</v>
      </c>
      <c r="K77" s="168">
        <v>0.27</v>
      </c>
      <c r="L77" s="168"/>
      <c r="M77" s="168"/>
      <c r="N77" s="168">
        <v>214.2</v>
      </c>
      <c r="O77" s="168"/>
      <c r="P77" s="168"/>
      <c r="Q77" s="168">
        <v>0.18</v>
      </c>
      <c r="R77" s="181"/>
      <c r="S77" s="181"/>
      <c r="T77" s="181"/>
      <c r="U77" s="181"/>
      <c r="V77" s="212">
        <v>201.26</v>
      </c>
      <c r="W77" s="212">
        <v>23.4</v>
      </c>
      <c r="X77" s="212">
        <v>0.18</v>
      </c>
      <c r="Y77" s="212">
        <v>0.16</v>
      </c>
    </row>
    <row r="78" spans="1:25" ht="12.75">
      <c r="A78" s="270"/>
      <c r="B78" s="42" t="s">
        <v>192</v>
      </c>
      <c r="C78" s="40">
        <v>200</v>
      </c>
      <c r="D78" s="29">
        <v>1</v>
      </c>
      <c r="E78" s="29">
        <v>0.2</v>
      </c>
      <c r="F78" s="29">
        <v>20.2</v>
      </c>
      <c r="G78" s="30">
        <v>92</v>
      </c>
      <c r="H78" s="29">
        <v>537</v>
      </c>
      <c r="I78" s="167">
        <v>4</v>
      </c>
      <c r="J78" s="167">
        <v>0.02</v>
      </c>
      <c r="K78" s="167">
        <v>0.02</v>
      </c>
      <c r="L78" s="167">
        <v>0</v>
      </c>
      <c r="M78" s="167"/>
      <c r="N78" s="167">
        <v>14</v>
      </c>
      <c r="O78" s="167">
        <v>14</v>
      </c>
      <c r="P78" s="167">
        <v>8</v>
      </c>
      <c r="Q78" s="167">
        <v>2.8</v>
      </c>
      <c r="R78" s="181">
        <v>240</v>
      </c>
      <c r="S78" s="181"/>
      <c r="T78" s="181"/>
      <c r="U78" s="181"/>
      <c r="V78" s="211">
        <v>14</v>
      </c>
      <c r="W78" s="211">
        <v>8</v>
      </c>
      <c r="X78" s="211">
        <v>2.77</v>
      </c>
      <c r="Y78" s="211">
        <v>4</v>
      </c>
    </row>
    <row r="79" spans="1:25" ht="12.75">
      <c r="A79" s="27" t="s">
        <v>34</v>
      </c>
      <c r="B79" s="9"/>
      <c r="C79" s="24">
        <f>SUM(C71:C78)</f>
        <v>973</v>
      </c>
      <c r="D79" s="28">
        <f>SUM(D71:D78)</f>
        <v>37.19</v>
      </c>
      <c r="E79" s="28">
        <f>SUM(E71:E78)</f>
        <v>32.7</v>
      </c>
      <c r="F79" s="28">
        <f>SUM(F71:F78)</f>
        <v>105.18</v>
      </c>
      <c r="G79" s="28">
        <f>SUM(G71:G78)</f>
        <v>980.7</v>
      </c>
      <c r="H79" s="8"/>
      <c r="I79" s="201">
        <f>SUM(I71:I78)</f>
        <v>39.86</v>
      </c>
      <c r="J79" s="201">
        <f>SUM(J71:J78)</f>
        <v>0.7628253968253969</v>
      </c>
      <c r="K79" s="201">
        <f>SUM(K71:K78)</f>
        <v>2.060909090909091</v>
      </c>
      <c r="L79" s="201"/>
      <c r="M79" s="201"/>
      <c r="N79" s="201">
        <f>SUM(N71:N78)</f>
        <v>372.2942396313364</v>
      </c>
      <c r="O79" s="201"/>
      <c r="P79" s="201"/>
      <c r="Q79" s="201">
        <f>SUM(Q71:Q78)</f>
        <v>12.15909090909091</v>
      </c>
      <c r="R79" s="172">
        <f>SUM(R70:R78)</f>
        <v>745</v>
      </c>
      <c r="S79" s="185"/>
      <c r="T79" s="185"/>
      <c r="U79" s="185"/>
      <c r="V79" s="28">
        <f>SUM(V71:V78)</f>
        <v>439.16999999999996</v>
      </c>
      <c r="W79" s="28">
        <f>SUM(W71:W78)</f>
        <v>117.19</v>
      </c>
      <c r="X79" s="28">
        <f>SUM(X71:X78)</f>
        <v>5.07</v>
      </c>
      <c r="Y79" s="28">
        <f>SUM(Y71:Y78)</f>
        <v>17.380000000000003</v>
      </c>
    </row>
    <row r="80" spans="1:25" ht="25.5">
      <c r="A80" s="2" t="s">
        <v>16</v>
      </c>
      <c r="B80" s="3"/>
      <c r="C80" s="20">
        <f>C79+C70</f>
        <v>1523</v>
      </c>
      <c r="D80" s="17">
        <f>D79+D70</f>
        <v>62.349999999999994</v>
      </c>
      <c r="E80" s="17">
        <f>E79+E70</f>
        <v>50.18000000000001</v>
      </c>
      <c r="F80" s="17">
        <f>F79+F70</f>
        <v>190.39000000000001</v>
      </c>
      <c r="G80" s="17">
        <f>G79+G70</f>
        <v>1604</v>
      </c>
      <c r="H80" s="2"/>
      <c r="I80" s="20">
        <f aca="true" t="shared" si="7" ref="I80:Y80">I79+I70</f>
        <v>156.45999999999998</v>
      </c>
      <c r="J80" s="17">
        <f t="shared" si="7"/>
        <v>1.136825396825397</v>
      </c>
      <c r="K80" s="17">
        <f t="shared" si="7"/>
        <v>2.431909090909091</v>
      </c>
      <c r="L80" s="17">
        <f t="shared" si="7"/>
        <v>0</v>
      </c>
      <c r="M80" s="17">
        <f t="shared" si="7"/>
        <v>1</v>
      </c>
      <c r="N80" s="20">
        <f t="shared" si="7"/>
        <v>494.44423963133636</v>
      </c>
      <c r="O80" s="17">
        <f t="shared" si="7"/>
        <v>0</v>
      </c>
      <c r="P80" s="17">
        <f t="shared" si="7"/>
        <v>0</v>
      </c>
      <c r="Q80" s="20">
        <f t="shared" si="7"/>
        <v>16.96909090909091</v>
      </c>
      <c r="R80" s="17">
        <f t="shared" si="7"/>
        <v>745</v>
      </c>
      <c r="S80" s="17">
        <f t="shared" si="7"/>
        <v>0</v>
      </c>
      <c r="T80" s="17">
        <f t="shared" si="7"/>
        <v>0</v>
      </c>
      <c r="U80" s="17">
        <f t="shared" si="7"/>
        <v>0</v>
      </c>
      <c r="V80" s="17">
        <f t="shared" si="7"/>
        <v>589.8</v>
      </c>
      <c r="W80" s="17">
        <f t="shared" si="7"/>
        <v>167.82999999999998</v>
      </c>
      <c r="X80" s="17">
        <f t="shared" si="7"/>
        <v>7.530000000000001</v>
      </c>
      <c r="Y80" s="17">
        <f t="shared" si="7"/>
        <v>34.88</v>
      </c>
    </row>
    <row r="81" spans="1:25" ht="12.75">
      <c r="A81" s="250" t="s">
        <v>0</v>
      </c>
      <c r="B81" s="250" t="s">
        <v>2</v>
      </c>
      <c r="C81" s="250" t="s">
        <v>1</v>
      </c>
      <c r="D81" s="261" t="s">
        <v>13</v>
      </c>
      <c r="E81" s="261"/>
      <c r="F81" s="261"/>
      <c r="G81" s="250" t="s">
        <v>6</v>
      </c>
      <c r="H81" s="250" t="s">
        <v>7</v>
      </c>
      <c r="I81" s="265" t="s">
        <v>165</v>
      </c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7"/>
      <c r="V81" s="243" t="s">
        <v>165</v>
      </c>
      <c r="W81" s="243"/>
      <c r="X81" s="243"/>
      <c r="Y81" s="243"/>
    </row>
    <row r="82" spans="1:25" ht="25.5">
      <c r="A82" s="251"/>
      <c r="B82" s="251"/>
      <c r="C82" s="251"/>
      <c r="D82" s="5" t="s">
        <v>3</v>
      </c>
      <c r="E82" s="5" t="s">
        <v>4</v>
      </c>
      <c r="F82" s="5" t="s">
        <v>5</v>
      </c>
      <c r="G82" s="251"/>
      <c r="H82" s="251"/>
      <c r="I82" s="217" t="s">
        <v>154</v>
      </c>
      <c r="J82" s="217" t="s">
        <v>156</v>
      </c>
      <c r="K82" s="217" t="s">
        <v>157</v>
      </c>
      <c r="L82" s="217" t="s">
        <v>155</v>
      </c>
      <c r="M82" s="217" t="s">
        <v>158</v>
      </c>
      <c r="N82" s="217" t="s">
        <v>159</v>
      </c>
      <c r="O82" s="217" t="s">
        <v>166</v>
      </c>
      <c r="P82" s="217" t="s">
        <v>160</v>
      </c>
      <c r="Q82" s="217" t="s">
        <v>167</v>
      </c>
      <c r="R82" s="217" t="s">
        <v>161</v>
      </c>
      <c r="S82" s="217" t="s">
        <v>162</v>
      </c>
      <c r="T82" s="217" t="s">
        <v>163</v>
      </c>
      <c r="U82" s="217" t="s">
        <v>164</v>
      </c>
      <c r="V82" s="209" t="s">
        <v>175</v>
      </c>
      <c r="W82" s="209" t="s">
        <v>176</v>
      </c>
      <c r="X82" s="209" t="s">
        <v>177</v>
      </c>
      <c r="Y82" s="220" t="s">
        <v>178</v>
      </c>
    </row>
    <row r="83" spans="1:25" ht="25.5">
      <c r="A83" s="4" t="s">
        <v>20</v>
      </c>
      <c r="B83" s="4"/>
      <c r="C83" s="4"/>
      <c r="D83" s="5"/>
      <c r="E83" s="5"/>
      <c r="F83" s="5"/>
      <c r="G83" s="4"/>
      <c r="H83" s="4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20"/>
      <c r="W83" s="220"/>
      <c r="X83" s="220"/>
      <c r="Y83" s="220"/>
    </row>
    <row r="84" spans="1:25" ht="12.75">
      <c r="A84" s="260" t="s">
        <v>35</v>
      </c>
      <c r="B84" s="42" t="s">
        <v>102</v>
      </c>
      <c r="C84" s="40">
        <v>200</v>
      </c>
      <c r="D84" s="13">
        <v>17.7</v>
      </c>
      <c r="E84" s="58">
        <v>27.33</v>
      </c>
      <c r="F84" s="13">
        <v>37.6</v>
      </c>
      <c r="G84" s="58">
        <v>516</v>
      </c>
      <c r="H84" s="6">
        <v>324</v>
      </c>
      <c r="I84" s="181">
        <v>0.4</v>
      </c>
      <c r="J84" s="181">
        <v>0.094</v>
      </c>
      <c r="K84" s="181">
        <v>0.427</v>
      </c>
      <c r="L84" s="181"/>
      <c r="M84" s="181"/>
      <c r="N84" s="181">
        <v>233.33</v>
      </c>
      <c r="O84" s="181"/>
      <c r="P84" s="181"/>
      <c r="Q84" s="181">
        <v>1.33</v>
      </c>
      <c r="R84" s="181"/>
      <c r="S84" s="181"/>
      <c r="T84" s="181"/>
      <c r="U84" s="181"/>
      <c r="V84" s="212">
        <v>259.79</v>
      </c>
      <c r="W84" s="212">
        <v>20.5</v>
      </c>
      <c r="X84" s="212">
        <v>0.76</v>
      </c>
      <c r="Y84" s="212">
        <v>0</v>
      </c>
    </row>
    <row r="85" spans="1:25" ht="12.75">
      <c r="A85" s="260"/>
      <c r="B85" s="42" t="s">
        <v>57</v>
      </c>
      <c r="C85" s="40">
        <v>30</v>
      </c>
      <c r="D85" s="13">
        <v>1.44</v>
      </c>
      <c r="E85" s="58">
        <v>1.7</v>
      </c>
      <c r="F85" s="13">
        <v>11</v>
      </c>
      <c r="G85" s="58">
        <v>65.6</v>
      </c>
      <c r="H85" s="6">
        <v>490</v>
      </c>
      <c r="I85" s="181">
        <v>0.3</v>
      </c>
      <c r="J85" s="181">
        <v>0.018</v>
      </c>
      <c r="K85" s="181">
        <v>0.114</v>
      </c>
      <c r="L85" s="181"/>
      <c r="M85" s="181"/>
      <c r="N85" s="181">
        <v>92.1</v>
      </c>
      <c r="O85" s="181"/>
      <c r="P85" s="181"/>
      <c r="Q85" s="181">
        <v>0.06</v>
      </c>
      <c r="R85" s="181"/>
      <c r="S85" s="181"/>
      <c r="T85" s="181"/>
      <c r="U85" s="181"/>
      <c r="V85" s="212">
        <v>92.1</v>
      </c>
      <c r="W85" s="212">
        <v>10.2</v>
      </c>
      <c r="X85" s="212">
        <v>0.06</v>
      </c>
      <c r="Y85" s="212">
        <v>0.03</v>
      </c>
    </row>
    <row r="86" spans="1:25" ht="12.75">
      <c r="A86" s="260"/>
      <c r="B86" s="44" t="s">
        <v>19</v>
      </c>
      <c r="C86" s="43">
        <v>200</v>
      </c>
      <c r="D86" s="13">
        <v>0.1</v>
      </c>
      <c r="E86" s="13">
        <v>0.1</v>
      </c>
      <c r="F86" s="13">
        <v>15</v>
      </c>
      <c r="G86" s="13">
        <v>60</v>
      </c>
      <c r="H86" s="6">
        <v>943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5</v>
      </c>
      <c r="O86" s="181">
        <v>8</v>
      </c>
      <c r="P86" s="181">
        <v>6</v>
      </c>
      <c r="Q86" s="181">
        <v>0.8</v>
      </c>
      <c r="R86" s="167">
        <v>24</v>
      </c>
      <c r="S86" s="167"/>
      <c r="T86" s="167"/>
      <c r="U86" s="167"/>
      <c r="V86" s="212">
        <v>13.3</v>
      </c>
      <c r="W86" s="212">
        <v>6.6</v>
      </c>
      <c r="X86" s="212">
        <v>0.88</v>
      </c>
      <c r="Y86" s="212">
        <v>0</v>
      </c>
    </row>
    <row r="87" spans="1:25" ht="12.75">
      <c r="A87" s="260"/>
      <c r="B87" s="223" t="s">
        <v>39</v>
      </c>
      <c r="C87" s="40">
        <v>40</v>
      </c>
      <c r="D87" s="29">
        <v>3.04</v>
      </c>
      <c r="E87" s="29">
        <v>0.32</v>
      </c>
      <c r="F87" s="29">
        <v>19.68</v>
      </c>
      <c r="G87" s="30">
        <v>94</v>
      </c>
      <c r="H87" s="29">
        <v>114</v>
      </c>
      <c r="I87" s="181">
        <v>0</v>
      </c>
      <c r="J87" s="181">
        <v>0.044</v>
      </c>
      <c r="K87" s="181">
        <v>0.012</v>
      </c>
      <c r="L87" s="181">
        <v>0</v>
      </c>
      <c r="M87" s="181"/>
      <c r="N87" s="181">
        <v>8</v>
      </c>
      <c r="O87" s="181">
        <v>25.6</v>
      </c>
      <c r="P87" s="181">
        <v>5.6</v>
      </c>
      <c r="Q87" s="181">
        <v>0.44</v>
      </c>
      <c r="R87" s="167">
        <v>36.8</v>
      </c>
      <c r="S87" s="180"/>
      <c r="T87" s="180"/>
      <c r="U87" s="180"/>
      <c r="V87" s="212">
        <v>11</v>
      </c>
      <c r="W87" s="212">
        <v>15</v>
      </c>
      <c r="X87" s="212">
        <v>0.9</v>
      </c>
      <c r="Y87" s="212">
        <v>0</v>
      </c>
    </row>
    <row r="88" spans="1:25" ht="12.75">
      <c r="A88" s="260"/>
      <c r="B88" s="44" t="s">
        <v>9</v>
      </c>
      <c r="C88" s="43">
        <v>20</v>
      </c>
      <c r="D88" s="16">
        <v>3.2</v>
      </c>
      <c r="E88" s="16">
        <v>0.6</v>
      </c>
      <c r="F88" s="16">
        <v>16</v>
      </c>
      <c r="G88" s="16">
        <v>83.5</v>
      </c>
      <c r="H88" s="18">
        <v>115</v>
      </c>
      <c r="I88" s="167">
        <v>0</v>
      </c>
      <c r="J88" s="167">
        <v>0.08</v>
      </c>
      <c r="K88" s="167">
        <v>0.039</v>
      </c>
      <c r="L88" s="167"/>
      <c r="M88" s="167"/>
      <c r="N88" s="167">
        <v>16.8</v>
      </c>
      <c r="O88" s="167"/>
      <c r="P88" s="167"/>
      <c r="Q88" s="167">
        <v>1.87</v>
      </c>
      <c r="R88" s="181"/>
      <c r="S88" s="181"/>
      <c r="T88" s="181"/>
      <c r="U88" s="181"/>
      <c r="V88" s="212">
        <v>23.43</v>
      </c>
      <c r="W88" s="212">
        <v>5.65</v>
      </c>
      <c r="X88" s="212">
        <v>0.1</v>
      </c>
      <c r="Y88" s="212">
        <v>0</v>
      </c>
    </row>
    <row r="89" spans="1:25" ht="12.75">
      <c r="A89" s="260"/>
      <c r="B89" s="42" t="s">
        <v>145</v>
      </c>
      <c r="C89" s="40">
        <v>200</v>
      </c>
      <c r="D89" s="30">
        <v>1.8</v>
      </c>
      <c r="E89" s="30">
        <v>0.4</v>
      </c>
      <c r="F89" s="30">
        <v>16.2</v>
      </c>
      <c r="G89" s="30">
        <v>83</v>
      </c>
      <c r="H89" s="6">
        <v>118</v>
      </c>
      <c r="I89" s="181">
        <v>120</v>
      </c>
      <c r="J89" s="182">
        <v>0.08</v>
      </c>
      <c r="K89" s="182">
        <v>0.06</v>
      </c>
      <c r="L89" s="181">
        <v>0</v>
      </c>
      <c r="M89" s="181"/>
      <c r="N89" s="181">
        <v>68</v>
      </c>
      <c r="O89" s="181">
        <v>46</v>
      </c>
      <c r="P89" s="181">
        <v>26</v>
      </c>
      <c r="Q89" s="181">
        <v>0.6</v>
      </c>
      <c r="R89" s="167">
        <v>392</v>
      </c>
      <c r="S89" s="180"/>
      <c r="T89" s="180"/>
      <c r="U89" s="180"/>
      <c r="V89" s="212">
        <v>68</v>
      </c>
      <c r="W89" s="212">
        <v>26.66</v>
      </c>
      <c r="X89" s="212">
        <v>0.66</v>
      </c>
      <c r="Y89" s="212">
        <v>82.66</v>
      </c>
    </row>
    <row r="90" spans="1:25" ht="12.75">
      <c r="A90" s="27" t="s">
        <v>34</v>
      </c>
      <c r="B90" s="222"/>
      <c r="C90" s="222">
        <f aca="true" t="shared" si="8" ref="C90:R90">SUM(C84:C89)</f>
        <v>690</v>
      </c>
      <c r="D90" s="27">
        <f t="shared" si="8"/>
        <v>27.28</v>
      </c>
      <c r="E90" s="176">
        <f t="shared" si="8"/>
        <v>30.45</v>
      </c>
      <c r="F90" s="27">
        <f t="shared" si="8"/>
        <v>115.48</v>
      </c>
      <c r="G90" s="178">
        <f t="shared" si="8"/>
        <v>902.1</v>
      </c>
      <c r="H90" s="222">
        <f t="shared" si="8"/>
        <v>2104</v>
      </c>
      <c r="I90" s="185">
        <f t="shared" si="8"/>
        <v>120.7</v>
      </c>
      <c r="J90" s="185">
        <f t="shared" si="8"/>
        <v>0.316</v>
      </c>
      <c r="K90" s="185">
        <f t="shared" si="8"/>
        <v>0.6520000000000001</v>
      </c>
      <c r="L90" s="185">
        <f t="shared" si="8"/>
        <v>0</v>
      </c>
      <c r="M90" s="185">
        <f t="shared" si="8"/>
        <v>0</v>
      </c>
      <c r="N90" s="185">
        <f t="shared" si="8"/>
        <v>423.23</v>
      </c>
      <c r="O90" s="185">
        <f t="shared" si="8"/>
        <v>79.6</v>
      </c>
      <c r="P90" s="185">
        <f t="shared" si="8"/>
        <v>37.6</v>
      </c>
      <c r="Q90" s="185">
        <f t="shared" si="8"/>
        <v>5.1</v>
      </c>
      <c r="R90" s="186">
        <f t="shared" si="8"/>
        <v>452.8</v>
      </c>
      <c r="S90" s="186"/>
      <c r="T90" s="186"/>
      <c r="U90" s="186"/>
      <c r="V90" s="27">
        <f>SUM(V84:V89)</f>
        <v>467.62</v>
      </c>
      <c r="W90" s="27">
        <f>SUM(W84:W89)</f>
        <v>84.61</v>
      </c>
      <c r="X90" s="27">
        <f>SUM(X84:X89)</f>
        <v>3.3600000000000003</v>
      </c>
      <c r="Y90" s="222">
        <f>SUM(Y84:Y89)</f>
        <v>82.69</v>
      </c>
    </row>
    <row r="91" spans="1:25" ht="12.75">
      <c r="A91" s="268" t="s">
        <v>10</v>
      </c>
      <c r="B91" s="52" t="s">
        <v>103</v>
      </c>
      <c r="C91" s="53">
        <v>60</v>
      </c>
      <c r="D91" s="34">
        <v>0.66</v>
      </c>
      <c r="E91" s="34">
        <v>0.06</v>
      </c>
      <c r="F91" s="34">
        <v>2.28</v>
      </c>
      <c r="G91" s="35">
        <v>14.4</v>
      </c>
      <c r="H91" s="34">
        <v>112</v>
      </c>
      <c r="I91" s="181">
        <v>6</v>
      </c>
      <c r="J91" s="181">
        <v>0.018</v>
      </c>
      <c r="K91" s="181">
        <v>0.024</v>
      </c>
      <c r="L91" s="181"/>
      <c r="M91" s="181"/>
      <c r="N91" s="181">
        <v>13.8</v>
      </c>
      <c r="O91" s="181"/>
      <c r="P91" s="181"/>
      <c r="Q91" s="181">
        <v>0.36</v>
      </c>
      <c r="R91" s="180"/>
      <c r="S91" s="180"/>
      <c r="T91" s="180"/>
      <c r="U91" s="180"/>
      <c r="V91" s="212">
        <v>8.4</v>
      </c>
      <c r="W91" s="212">
        <v>12</v>
      </c>
      <c r="X91" s="212">
        <v>0.54</v>
      </c>
      <c r="Y91" s="212">
        <v>1.5</v>
      </c>
    </row>
    <row r="92" spans="1:25" ht="12.75">
      <c r="A92" s="269"/>
      <c r="B92" s="44" t="s">
        <v>149</v>
      </c>
      <c r="C92" s="43">
        <v>210</v>
      </c>
      <c r="D92" s="6">
        <v>5.17</v>
      </c>
      <c r="E92" s="16">
        <v>7</v>
      </c>
      <c r="F92" s="6">
        <v>23.25</v>
      </c>
      <c r="G92" s="16">
        <v>152.3</v>
      </c>
      <c r="H92" s="6">
        <v>133</v>
      </c>
      <c r="I92" s="181">
        <v>8.24</v>
      </c>
      <c r="J92" s="181">
        <v>0.038</v>
      </c>
      <c r="K92" s="181">
        <v>0.034</v>
      </c>
      <c r="L92" s="181">
        <v>0</v>
      </c>
      <c r="M92" s="181"/>
      <c r="N92" s="181">
        <v>27.6</v>
      </c>
      <c r="O92" s="181">
        <v>160</v>
      </c>
      <c r="P92" s="181">
        <v>24</v>
      </c>
      <c r="Q92" s="181">
        <v>0.96</v>
      </c>
      <c r="R92" s="181">
        <v>324</v>
      </c>
      <c r="S92" s="181"/>
      <c r="T92" s="181"/>
      <c r="U92" s="181"/>
      <c r="V92" s="211">
        <v>107</v>
      </c>
      <c r="W92" s="211">
        <v>2.1</v>
      </c>
      <c r="X92" s="211">
        <v>0.1</v>
      </c>
      <c r="Y92" s="211">
        <v>0.6</v>
      </c>
    </row>
    <row r="93" spans="1:25" ht="24">
      <c r="A93" s="269"/>
      <c r="B93" s="54" t="s">
        <v>54</v>
      </c>
      <c r="C93" s="61">
        <v>180</v>
      </c>
      <c r="D93" s="23">
        <v>14.64</v>
      </c>
      <c r="E93" s="23">
        <v>14.8</v>
      </c>
      <c r="F93" s="23">
        <v>11.49</v>
      </c>
      <c r="G93" s="23">
        <v>237.95</v>
      </c>
      <c r="H93" s="62">
        <v>366</v>
      </c>
      <c r="I93" s="169">
        <v>2.66</v>
      </c>
      <c r="J93" s="169">
        <v>0.044</v>
      </c>
      <c r="K93" s="169">
        <v>0.17</v>
      </c>
      <c r="L93" s="169"/>
      <c r="M93" s="169"/>
      <c r="N93" s="169">
        <v>31.57</v>
      </c>
      <c r="O93" s="169"/>
      <c r="P93" s="169"/>
      <c r="Q93" s="169">
        <v>2.77</v>
      </c>
      <c r="R93" s="181"/>
      <c r="S93" s="181"/>
      <c r="T93" s="181"/>
      <c r="U93" s="181"/>
      <c r="V93" s="211">
        <v>37.8</v>
      </c>
      <c r="W93" s="211">
        <v>13</v>
      </c>
      <c r="X93" s="211">
        <v>0.216</v>
      </c>
      <c r="Y93" s="211">
        <v>6.8</v>
      </c>
    </row>
    <row r="94" spans="1:25" ht="12.75">
      <c r="A94" s="269"/>
      <c r="B94" s="44" t="s">
        <v>9</v>
      </c>
      <c r="C94" s="43">
        <v>28</v>
      </c>
      <c r="D94" s="16">
        <v>3.2</v>
      </c>
      <c r="E94" s="16">
        <v>0.6</v>
      </c>
      <c r="F94" s="16">
        <v>16</v>
      </c>
      <c r="G94" s="16">
        <v>83.5</v>
      </c>
      <c r="H94" s="18">
        <v>115</v>
      </c>
      <c r="I94" s="167">
        <v>0</v>
      </c>
      <c r="J94" s="167">
        <v>0.08</v>
      </c>
      <c r="K94" s="167">
        <v>0.039</v>
      </c>
      <c r="L94" s="167"/>
      <c r="M94" s="167"/>
      <c r="N94" s="167">
        <v>16.8</v>
      </c>
      <c r="O94" s="167"/>
      <c r="P94" s="167"/>
      <c r="Q94" s="167">
        <v>1.87</v>
      </c>
      <c r="R94" s="181"/>
      <c r="S94" s="181"/>
      <c r="T94" s="181"/>
      <c r="U94" s="181"/>
      <c r="V94" s="212">
        <v>32.81</v>
      </c>
      <c r="W94" s="212">
        <v>7.91</v>
      </c>
      <c r="X94" s="212">
        <v>0.15</v>
      </c>
      <c r="Y94" s="212">
        <v>0</v>
      </c>
    </row>
    <row r="95" spans="1:25" ht="12.75">
      <c r="A95" s="269"/>
      <c r="B95" s="223" t="s">
        <v>39</v>
      </c>
      <c r="C95" s="40">
        <v>40</v>
      </c>
      <c r="D95" s="29">
        <v>3.04</v>
      </c>
      <c r="E95" s="29">
        <v>0.32</v>
      </c>
      <c r="F95" s="29">
        <v>19.68</v>
      </c>
      <c r="G95" s="30">
        <v>94</v>
      </c>
      <c r="H95" s="29">
        <v>114</v>
      </c>
      <c r="I95" s="181">
        <v>0</v>
      </c>
      <c r="J95" s="181">
        <v>0.044</v>
      </c>
      <c r="K95" s="181">
        <v>0.012</v>
      </c>
      <c r="L95" s="181">
        <v>0</v>
      </c>
      <c r="M95" s="181"/>
      <c r="N95" s="181">
        <v>8</v>
      </c>
      <c r="O95" s="181">
        <v>25.6</v>
      </c>
      <c r="P95" s="181">
        <v>5.6</v>
      </c>
      <c r="Q95" s="181">
        <v>0.44</v>
      </c>
      <c r="R95" s="167">
        <v>36.8</v>
      </c>
      <c r="S95" s="181"/>
      <c r="T95" s="181"/>
      <c r="U95" s="181"/>
      <c r="V95" s="212">
        <v>11</v>
      </c>
      <c r="W95" s="212">
        <v>15</v>
      </c>
      <c r="X95" s="212">
        <v>0.9</v>
      </c>
      <c r="Y95" s="212">
        <v>0</v>
      </c>
    </row>
    <row r="96" spans="1:25" ht="12.75">
      <c r="A96" s="269"/>
      <c r="B96" s="223" t="s">
        <v>138</v>
      </c>
      <c r="C96" s="40">
        <v>200</v>
      </c>
      <c r="D96" s="6">
        <v>5.8</v>
      </c>
      <c r="E96" s="6">
        <v>5</v>
      </c>
      <c r="F96" s="6">
        <v>9.6</v>
      </c>
      <c r="G96" s="6">
        <v>106</v>
      </c>
      <c r="H96" s="6">
        <v>515</v>
      </c>
      <c r="I96" s="167">
        <v>2.6</v>
      </c>
      <c r="J96" s="167">
        <v>0.08</v>
      </c>
      <c r="K96" s="167">
        <v>0.3</v>
      </c>
      <c r="L96" s="167"/>
      <c r="M96" s="167"/>
      <c r="N96" s="167">
        <v>240</v>
      </c>
      <c r="O96" s="167"/>
      <c r="P96" s="167"/>
      <c r="Q96" s="167">
        <v>0.2</v>
      </c>
      <c r="R96" s="181"/>
      <c r="S96" s="181"/>
      <c r="T96" s="181"/>
      <c r="U96" s="181"/>
      <c r="V96" s="211">
        <v>240</v>
      </c>
      <c r="W96" s="211">
        <v>28</v>
      </c>
      <c r="X96" s="211">
        <v>0.2</v>
      </c>
      <c r="Y96" s="211">
        <v>2.6</v>
      </c>
    </row>
    <row r="97" spans="1:25" ht="12.75">
      <c r="A97" s="27" t="s">
        <v>34</v>
      </c>
      <c r="B97" s="9"/>
      <c r="C97" s="8">
        <f>SUM(C91:C96)</f>
        <v>718</v>
      </c>
      <c r="D97" s="28">
        <f>SUM(D91:D96)</f>
        <v>32.51</v>
      </c>
      <c r="E97" s="28">
        <f>SUM(E91:E96)</f>
        <v>27.78</v>
      </c>
      <c r="F97" s="28">
        <f>SUM(F91:F96)</f>
        <v>82.3</v>
      </c>
      <c r="G97" s="28">
        <f>SUM(G91:G96)</f>
        <v>688.15</v>
      </c>
      <c r="H97" s="8"/>
      <c r="I97" s="201">
        <f>SUM(I91:I96)</f>
        <v>19.5</v>
      </c>
      <c r="J97" s="201">
        <f>SUM(J91:J96)</f>
        <v>0.304</v>
      </c>
      <c r="K97" s="201">
        <f>SUM(K91:K96)</f>
        <v>0.579</v>
      </c>
      <c r="L97" s="201"/>
      <c r="M97" s="201"/>
      <c r="N97" s="201">
        <f>SUM(N91:N96)</f>
        <v>337.77</v>
      </c>
      <c r="O97" s="201"/>
      <c r="P97" s="201"/>
      <c r="Q97" s="201">
        <f>SUM(Q91:Q96)</f>
        <v>6.6000000000000005</v>
      </c>
      <c r="R97" s="185">
        <f>SUM(R91:R96)</f>
        <v>360.8</v>
      </c>
      <c r="S97" s="185"/>
      <c r="T97" s="185"/>
      <c r="U97" s="185"/>
      <c r="V97" s="28">
        <f>SUM(V91:V96)</f>
        <v>437.01</v>
      </c>
      <c r="W97" s="28">
        <f>SUM(W91:W96)</f>
        <v>78.01</v>
      </c>
      <c r="X97" s="28">
        <f>SUM(X91:X96)</f>
        <v>2.1060000000000003</v>
      </c>
      <c r="Y97" s="28">
        <f>SUM(Y91:Y96)</f>
        <v>11.5</v>
      </c>
    </row>
    <row r="98" spans="1:25" ht="25.5">
      <c r="A98" s="2" t="s">
        <v>16</v>
      </c>
      <c r="B98" s="3"/>
      <c r="C98" s="2">
        <f>C97+C90</f>
        <v>1408</v>
      </c>
      <c r="D98" s="2">
        <f>D97+D90</f>
        <v>59.79</v>
      </c>
      <c r="E98" s="2">
        <f>E97+E90</f>
        <v>58.230000000000004</v>
      </c>
      <c r="F98" s="2">
        <f>F97+F90</f>
        <v>197.78</v>
      </c>
      <c r="G98" s="2">
        <f>G97+G90</f>
        <v>1590.25</v>
      </c>
      <c r="H98" s="2"/>
      <c r="I98" s="2">
        <f aca="true" t="shared" si="9" ref="I98:Y98">I97+I90</f>
        <v>140.2</v>
      </c>
      <c r="J98" s="2">
        <f t="shared" si="9"/>
        <v>0.62</v>
      </c>
      <c r="K98" s="2">
        <f t="shared" si="9"/>
        <v>1.231</v>
      </c>
      <c r="L98" s="2">
        <f t="shared" si="9"/>
        <v>0</v>
      </c>
      <c r="M98" s="2">
        <f t="shared" si="9"/>
        <v>0</v>
      </c>
      <c r="N98" s="2">
        <f t="shared" si="9"/>
        <v>761</v>
      </c>
      <c r="O98" s="2">
        <f t="shared" si="9"/>
        <v>79.6</v>
      </c>
      <c r="P98" s="2">
        <f t="shared" si="9"/>
        <v>37.6</v>
      </c>
      <c r="Q98" s="2">
        <f t="shared" si="9"/>
        <v>11.7</v>
      </c>
      <c r="R98" s="2">
        <f t="shared" si="9"/>
        <v>813.6</v>
      </c>
      <c r="S98" s="2">
        <f t="shared" si="9"/>
        <v>0</v>
      </c>
      <c r="T98" s="2">
        <f t="shared" si="9"/>
        <v>0</v>
      </c>
      <c r="U98" s="2">
        <f t="shared" si="9"/>
        <v>0</v>
      </c>
      <c r="V98" s="2">
        <f t="shared" si="9"/>
        <v>904.63</v>
      </c>
      <c r="W98" s="2">
        <f t="shared" si="9"/>
        <v>162.62</v>
      </c>
      <c r="X98" s="2">
        <f t="shared" si="9"/>
        <v>5.466000000000001</v>
      </c>
      <c r="Y98" s="2">
        <f t="shared" si="9"/>
        <v>94.19</v>
      </c>
    </row>
    <row r="99" spans="1:25" ht="12.75">
      <c r="A99" s="250" t="s">
        <v>0</v>
      </c>
      <c r="B99" s="250" t="s">
        <v>2</v>
      </c>
      <c r="C99" s="250" t="s">
        <v>1</v>
      </c>
      <c r="D99" s="261" t="s">
        <v>13</v>
      </c>
      <c r="E99" s="261"/>
      <c r="F99" s="261"/>
      <c r="G99" s="250" t="s">
        <v>6</v>
      </c>
      <c r="H99" s="250" t="s">
        <v>7</v>
      </c>
      <c r="I99" s="265" t="s">
        <v>165</v>
      </c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7"/>
      <c r="V99" s="243" t="s">
        <v>165</v>
      </c>
      <c r="W99" s="243"/>
      <c r="X99" s="243"/>
      <c r="Y99" s="243"/>
    </row>
    <row r="100" spans="1:25" ht="25.5">
      <c r="A100" s="251"/>
      <c r="B100" s="251"/>
      <c r="C100" s="251"/>
      <c r="D100" s="5" t="s">
        <v>3</v>
      </c>
      <c r="E100" s="5" t="s">
        <v>4</v>
      </c>
      <c r="F100" s="5" t="s">
        <v>5</v>
      </c>
      <c r="G100" s="251"/>
      <c r="H100" s="251"/>
      <c r="I100" s="217" t="s">
        <v>154</v>
      </c>
      <c r="J100" s="217" t="s">
        <v>156</v>
      </c>
      <c r="K100" s="217" t="s">
        <v>157</v>
      </c>
      <c r="L100" s="217" t="s">
        <v>155</v>
      </c>
      <c r="M100" s="217" t="s">
        <v>158</v>
      </c>
      <c r="N100" s="217" t="s">
        <v>159</v>
      </c>
      <c r="O100" s="217" t="s">
        <v>166</v>
      </c>
      <c r="P100" s="217" t="s">
        <v>160</v>
      </c>
      <c r="Q100" s="217" t="s">
        <v>167</v>
      </c>
      <c r="R100" s="217" t="s">
        <v>161</v>
      </c>
      <c r="S100" s="217" t="s">
        <v>162</v>
      </c>
      <c r="T100" s="217" t="s">
        <v>163</v>
      </c>
      <c r="U100" s="217" t="s">
        <v>164</v>
      </c>
      <c r="V100" s="209" t="s">
        <v>175</v>
      </c>
      <c r="W100" s="209" t="s">
        <v>176</v>
      </c>
      <c r="X100" s="209" t="s">
        <v>177</v>
      </c>
      <c r="Y100" s="220" t="s">
        <v>178</v>
      </c>
    </row>
    <row r="101" spans="1:25" ht="25.5">
      <c r="A101" s="4" t="s">
        <v>28</v>
      </c>
      <c r="B101" s="4"/>
      <c r="C101" s="4"/>
      <c r="D101" s="5"/>
      <c r="E101" s="5"/>
      <c r="F101" s="5"/>
      <c r="G101" s="4"/>
      <c r="H101" s="4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20"/>
      <c r="W101" s="220"/>
      <c r="X101" s="220"/>
      <c r="Y101" s="220"/>
    </row>
    <row r="102" spans="1:25" ht="12.75">
      <c r="A102" s="260" t="s">
        <v>35</v>
      </c>
      <c r="B102" s="42" t="s">
        <v>189</v>
      </c>
      <c r="C102" s="40">
        <v>30</v>
      </c>
      <c r="D102" s="30">
        <v>2.25</v>
      </c>
      <c r="E102" s="30">
        <v>2.94</v>
      </c>
      <c r="F102" s="30">
        <v>22.32</v>
      </c>
      <c r="G102" s="30">
        <v>125.1</v>
      </c>
      <c r="H102" s="30">
        <v>609</v>
      </c>
      <c r="I102" s="167">
        <v>0</v>
      </c>
      <c r="J102" s="167">
        <v>0.024</v>
      </c>
      <c r="K102" s="167">
        <v>0.015</v>
      </c>
      <c r="L102" s="167"/>
      <c r="M102" s="167"/>
      <c r="N102" s="167">
        <v>8.7</v>
      </c>
      <c r="O102" s="167"/>
      <c r="P102" s="167"/>
      <c r="Q102" s="167">
        <v>0.63</v>
      </c>
      <c r="R102" s="167"/>
      <c r="S102" s="167"/>
      <c r="T102" s="167"/>
      <c r="U102" s="167"/>
      <c r="V102" s="212">
        <v>47</v>
      </c>
      <c r="W102" s="212">
        <v>3</v>
      </c>
      <c r="X102" s="212">
        <v>0.2</v>
      </c>
      <c r="Y102" s="212">
        <v>0</v>
      </c>
    </row>
    <row r="103" spans="1:25" ht="24">
      <c r="A103" s="260"/>
      <c r="B103" s="42" t="s">
        <v>49</v>
      </c>
      <c r="C103" s="40">
        <v>200</v>
      </c>
      <c r="D103" s="30">
        <v>6.2</v>
      </c>
      <c r="E103" s="30">
        <v>7.46</v>
      </c>
      <c r="F103" s="30">
        <v>30.86</v>
      </c>
      <c r="G103" s="30">
        <v>215.4</v>
      </c>
      <c r="H103" s="30">
        <v>268</v>
      </c>
      <c r="I103" s="167">
        <v>1.38</v>
      </c>
      <c r="J103" s="167">
        <v>0.078</v>
      </c>
      <c r="K103" s="167">
        <v>0.16</v>
      </c>
      <c r="L103" s="167"/>
      <c r="M103" s="167"/>
      <c r="N103" s="167">
        <v>132.8</v>
      </c>
      <c r="O103" s="167"/>
      <c r="P103" s="167"/>
      <c r="Q103" s="167">
        <v>0.44</v>
      </c>
      <c r="R103" s="167"/>
      <c r="S103" s="167"/>
      <c r="T103" s="167"/>
      <c r="U103" s="167"/>
      <c r="V103" s="212">
        <v>160</v>
      </c>
      <c r="W103" s="212">
        <v>5.1</v>
      </c>
      <c r="X103" s="212">
        <v>0.1</v>
      </c>
      <c r="Y103" s="212">
        <v>0.5</v>
      </c>
    </row>
    <row r="104" spans="1:25" ht="12.75">
      <c r="A104" s="260"/>
      <c r="B104" s="42" t="s">
        <v>106</v>
      </c>
      <c r="C104" s="40">
        <v>20</v>
      </c>
      <c r="D104" s="30">
        <v>5.12</v>
      </c>
      <c r="E104" s="30">
        <v>5.22</v>
      </c>
      <c r="F104" s="30">
        <v>0</v>
      </c>
      <c r="G104" s="30">
        <v>68.6</v>
      </c>
      <c r="H104" s="30">
        <v>106</v>
      </c>
      <c r="I104" s="180">
        <v>0.14</v>
      </c>
      <c r="J104" s="180">
        <v>0.006</v>
      </c>
      <c r="K104" s="180">
        <v>0.072</v>
      </c>
      <c r="L104" s="180"/>
      <c r="M104" s="180"/>
      <c r="N104" s="180">
        <v>180</v>
      </c>
      <c r="O104" s="180"/>
      <c r="P104" s="180"/>
      <c r="Q104" s="180">
        <v>0.18</v>
      </c>
      <c r="R104" s="167"/>
      <c r="S104" s="167"/>
      <c r="T104" s="167"/>
      <c r="U104" s="167"/>
      <c r="V104" s="212">
        <v>26</v>
      </c>
      <c r="W104" s="212">
        <v>7.2</v>
      </c>
      <c r="X104" s="212">
        <v>0.2</v>
      </c>
      <c r="Y104" s="212">
        <v>0.15</v>
      </c>
    </row>
    <row r="105" spans="1:25" ht="12.75">
      <c r="A105" s="260"/>
      <c r="B105" s="42" t="s">
        <v>50</v>
      </c>
      <c r="C105" s="40">
        <v>200</v>
      </c>
      <c r="D105" s="30">
        <v>3.2</v>
      </c>
      <c r="E105" s="30">
        <v>2.7</v>
      </c>
      <c r="F105" s="30">
        <v>15.9</v>
      </c>
      <c r="G105" s="30">
        <v>79</v>
      </c>
      <c r="H105" s="30">
        <v>961</v>
      </c>
      <c r="I105" s="169">
        <v>1.3</v>
      </c>
      <c r="J105" s="169">
        <v>0.04</v>
      </c>
      <c r="K105" s="169">
        <v>0.16</v>
      </c>
      <c r="L105" s="169">
        <v>0</v>
      </c>
      <c r="M105" s="169"/>
      <c r="N105" s="169">
        <v>126</v>
      </c>
      <c r="O105" s="169">
        <v>50</v>
      </c>
      <c r="P105" s="169">
        <v>0</v>
      </c>
      <c r="Q105" s="169">
        <v>0.1</v>
      </c>
      <c r="R105" s="168">
        <v>102</v>
      </c>
      <c r="S105" s="167"/>
      <c r="T105" s="167"/>
      <c r="U105" s="167"/>
      <c r="V105" s="212">
        <v>34</v>
      </c>
      <c r="W105" s="212">
        <v>0</v>
      </c>
      <c r="X105" s="212">
        <v>0</v>
      </c>
      <c r="Y105" s="212">
        <v>0</v>
      </c>
    </row>
    <row r="106" spans="1:25" ht="12.75">
      <c r="A106" s="260"/>
      <c r="B106" s="223" t="s">
        <v>39</v>
      </c>
      <c r="C106" s="40">
        <v>40</v>
      </c>
      <c r="D106" s="29">
        <v>3.04</v>
      </c>
      <c r="E106" s="29">
        <v>0.32</v>
      </c>
      <c r="F106" s="29">
        <v>19.68</v>
      </c>
      <c r="G106" s="30">
        <v>94</v>
      </c>
      <c r="H106" s="29">
        <v>114</v>
      </c>
      <c r="I106" s="181">
        <v>0</v>
      </c>
      <c r="J106" s="181">
        <v>0.044</v>
      </c>
      <c r="K106" s="181">
        <v>0.012</v>
      </c>
      <c r="L106" s="181">
        <v>0</v>
      </c>
      <c r="M106" s="181"/>
      <c r="N106" s="181">
        <v>8</v>
      </c>
      <c r="O106" s="181">
        <v>25.6</v>
      </c>
      <c r="P106" s="181">
        <v>5.6</v>
      </c>
      <c r="Q106" s="181">
        <v>0.44</v>
      </c>
      <c r="R106" s="167">
        <v>36.8</v>
      </c>
      <c r="S106" s="167"/>
      <c r="T106" s="167"/>
      <c r="U106" s="167"/>
      <c r="V106" s="212">
        <v>11</v>
      </c>
      <c r="W106" s="212">
        <v>15</v>
      </c>
      <c r="X106" s="212">
        <v>0.9</v>
      </c>
      <c r="Y106" s="212">
        <v>0</v>
      </c>
    </row>
    <row r="107" spans="1:25" ht="12.75">
      <c r="A107" s="260"/>
      <c r="B107" s="44" t="s">
        <v>9</v>
      </c>
      <c r="C107" s="43">
        <v>20</v>
      </c>
      <c r="D107" s="16">
        <v>3.2</v>
      </c>
      <c r="E107" s="16">
        <v>0.6</v>
      </c>
      <c r="F107" s="16">
        <v>16</v>
      </c>
      <c r="G107" s="16">
        <v>83.5</v>
      </c>
      <c r="H107" s="18">
        <v>115</v>
      </c>
      <c r="I107" s="167">
        <v>0</v>
      </c>
      <c r="J107" s="167">
        <v>0.08</v>
      </c>
      <c r="K107" s="167">
        <v>0.039</v>
      </c>
      <c r="L107" s="167"/>
      <c r="M107" s="167"/>
      <c r="N107" s="167">
        <v>16.8</v>
      </c>
      <c r="O107" s="167"/>
      <c r="P107" s="167"/>
      <c r="Q107" s="167">
        <v>1.87</v>
      </c>
      <c r="R107" s="181"/>
      <c r="S107" s="181"/>
      <c r="T107" s="181"/>
      <c r="U107" s="181"/>
      <c r="V107" s="212">
        <v>23.43</v>
      </c>
      <c r="W107" s="212">
        <v>5.65</v>
      </c>
      <c r="X107" s="212">
        <v>0.1</v>
      </c>
      <c r="Y107" s="212">
        <v>0</v>
      </c>
    </row>
    <row r="108" spans="1:25" ht="12.75">
      <c r="A108" s="260"/>
      <c r="B108" s="42" t="s">
        <v>210</v>
      </c>
      <c r="C108" s="40">
        <v>180</v>
      </c>
      <c r="D108" s="30">
        <v>2.7</v>
      </c>
      <c r="E108" s="30">
        <v>0.9</v>
      </c>
      <c r="F108" s="30">
        <v>37.8</v>
      </c>
      <c r="G108" s="30">
        <v>172.8</v>
      </c>
      <c r="H108" s="6">
        <v>118</v>
      </c>
      <c r="I108" s="181">
        <v>18</v>
      </c>
      <c r="J108" s="181">
        <v>0.072</v>
      </c>
      <c r="K108" s="181">
        <v>0.09</v>
      </c>
      <c r="L108" s="181">
        <v>0</v>
      </c>
      <c r="M108" s="181"/>
      <c r="N108" s="181">
        <v>14.4</v>
      </c>
      <c r="O108" s="181">
        <v>50.4</v>
      </c>
      <c r="P108" s="181">
        <v>75.6</v>
      </c>
      <c r="Q108" s="181">
        <v>1.08</v>
      </c>
      <c r="R108" s="167">
        <v>626</v>
      </c>
      <c r="S108" s="167"/>
      <c r="T108" s="167"/>
      <c r="U108" s="167"/>
      <c r="V108" s="212">
        <v>14.4</v>
      </c>
      <c r="W108" s="212">
        <v>21.6</v>
      </c>
      <c r="X108" s="212">
        <v>1.08</v>
      </c>
      <c r="Y108" s="212">
        <v>18</v>
      </c>
    </row>
    <row r="109" spans="1:25" ht="12.75">
      <c r="A109" s="166" t="s">
        <v>34</v>
      </c>
      <c r="B109" s="219"/>
      <c r="C109" s="219">
        <f>SUM(C102:C108)</f>
        <v>690</v>
      </c>
      <c r="D109" s="166">
        <f>SUM(D102:D108)</f>
        <v>25.709999999999997</v>
      </c>
      <c r="E109" s="166">
        <f>SUM(E102:E108)</f>
        <v>20.14</v>
      </c>
      <c r="F109" s="166">
        <f>SUM(F102:F108)</f>
        <v>142.56</v>
      </c>
      <c r="G109" s="219">
        <f>SUM(G102:G108)</f>
        <v>838.4000000000001</v>
      </c>
      <c r="H109" s="219"/>
      <c r="I109" s="187">
        <f>SUM(I102:I108)</f>
        <v>20.82</v>
      </c>
      <c r="J109" s="187">
        <f>SUM(J102:J108)</f>
        <v>0.34400000000000003</v>
      </c>
      <c r="K109" s="187">
        <f>SUM(K102:K108)</f>
        <v>0.548</v>
      </c>
      <c r="L109" s="187"/>
      <c r="M109" s="187"/>
      <c r="N109" s="187">
        <f>SUM(N102:N108)</f>
        <v>486.7</v>
      </c>
      <c r="O109" s="187"/>
      <c r="P109" s="187"/>
      <c r="Q109" s="187">
        <f>SUM(Q102:Q108)</f>
        <v>4.74</v>
      </c>
      <c r="R109" s="188">
        <f>SUM(R102:R108)</f>
        <v>764.8</v>
      </c>
      <c r="S109" s="188"/>
      <c r="T109" s="188"/>
      <c r="U109" s="188"/>
      <c r="V109" s="166">
        <f>SUM(V102:V108)</f>
        <v>315.83</v>
      </c>
      <c r="W109" s="166">
        <f>SUM(W102:W108)</f>
        <v>57.550000000000004</v>
      </c>
      <c r="X109" s="166">
        <f>SUM(X102:X108)</f>
        <v>2.58</v>
      </c>
      <c r="Y109" s="219">
        <f>SUM(Y102:Y108)</f>
        <v>18.65</v>
      </c>
    </row>
    <row r="110" spans="1:25" ht="12.75">
      <c r="A110" s="268" t="s">
        <v>10</v>
      </c>
      <c r="B110" s="42" t="s">
        <v>51</v>
      </c>
      <c r="C110" s="40">
        <v>60</v>
      </c>
      <c r="D110" s="30">
        <v>0.96</v>
      </c>
      <c r="E110" s="30">
        <v>6.06</v>
      </c>
      <c r="F110" s="30">
        <v>5.76</v>
      </c>
      <c r="G110" s="30">
        <v>81.6</v>
      </c>
      <c r="H110" s="30">
        <v>2</v>
      </c>
      <c r="I110" s="169">
        <v>16.68</v>
      </c>
      <c r="J110" s="169">
        <v>0.02</v>
      </c>
      <c r="K110" s="169">
        <v>0.01</v>
      </c>
      <c r="L110" s="169">
        <v>36</v>
      </c>
      <c r="M110" s="169"/>
      <c r="N110" s="169">
        <v>26.4</v>
      </c>
      <c r="O110" s="169">
        <v>33</v>
      </c>
      <c r="P110" s="169">
        <v>9</v>
      </c>
      <c r="Q110" s="169">
        <v>0.36</v>
      </c>
      <c r="R110" s="203">
        <v>125.4</v>
      </c>
      <c r="S110" s="180"/>
      <c r="T110" s="180"/>
      <c r="U110" s="180"/>
      <c r="V110" s="212">
        <v>27.6</v>
      </c>
      <c r="W110" s="212">
        <v>9</v>
      </c>
      <c r="X110" s="212">
        <v>0.04</v>
      </c>
      <c r="Y110" s="212">
        <v>0</v>
      </c>
    </row>
    <row r="111" spans="1:25" ht="12.75">
      <c r="A111" s="269"/>
      <c r="B111" s="44" t="s">
        <v>124</v>
      </c>
      <c r="C111" s="66">
        <v>200</v>
      </c>
      <c r="D111" s="23">
        <v>2.16</v>
      </c>
      <c r="E111" s="23">
        <v>2.28</v>
      </c>
      <c r="F111" s="23">
        <v>15.06</v>
      </c>
      <c r="G111" s="23">
        <v>89</v>
      </c>
      <c r="H111" s="62">
        <v>200</v>
      </c>
      <c r="I111" s="181">
        <v>6</v>
      </c>
      <c r="J111" s="181">
        <v>0.05</v>
      </c>
      <c r="K111" s="181">
        <v>0.03</v>
      </c>
      <c r="L111" s="181">
        <v>0</v>
      </c>
      <c r="M111" s="181"/>
      <c r="N111" s="181">
        <v>10.2</v>
      </c>
      <c r="O111" s="181">
        <v>164</v>
      </c>
      <c r="P111" s="181">
        <v>30</v>
      </c>
      <c r="Q111" s="181">
        <v>0.5</v>
      </c>
      <c r="R111" s="181">
        <v>556</v>
      </c>
      <c r="S111" s="181"/>
      <c r="T111" s="181"/>
      <c r="U111" s="181"/>
      <c r="V111" s="211">
        <v>28</v>
      </c>
      <c r="W111" s="211">
        <v>30</v>
      </c>
      <c r="X111" s="211">
        <v>0.1</v>
      </c>
      <c r="Y111" s="211">
        <v>9.6</v>
      </c>
    </row>
    <row r="112" spans="1:25" ht="12.75">
      <c r="A112" s="269"/>
      <c r="B112" s="54" t="s">
        <v>105</v>
      </c>
      <c r="C112" s="51">
        <v>90</v>
      </c>
      <c r="D112" s="30">
        <v>15.45</v>
      </c>
      <c r="E112" s="30">
        <v>16.5</v>
      </c>
      <c r="F112" s="30">
        <v>18.15</v>
      </c>
      <c r="G112" s="30">
        <v>222.7</v>
      </c>
      <c r="H112" s="30">
        <v>373</v>
      </c>
      <c r="I112" s="181">
        <v>0.97</v>
      </c>
      <c r="J112" s="181">
        <v>0.053</v>
      </c>
      <c r="K112" s="181">
        <v>0.12</v>
      </c>
      <c r="L112" s="181"/>
      <c r="M112" s="181"/>
      <c r="N112" s="181">
        <v>12.75</v>
      </c>
      <c r="O112" s="181"/>
      <c r="P112" s="181"/>
      <c r="Q112" s="181">
        <v>2.4</v>
      </c>
      <c r="R112" s="181"/>
      <c r="S112" s="181"/>
      <c r="T112" s="181"/>
      <c r="U112" s="181"/>
      <c r="V112" s="212">
        <v>24</v>
      </c>
      <c r="W112" s="212">
        <v>18</v>
      </c>
      <c r="X112" s="212">
        <v>0.23</v>
      </c>
      <c r="Y112" s="212">
        <v>0</v>
      </c>
    </row>
    <row r="113" spans="1:25" ht="24">
      <c r="A113" s="269"/>
      <c r="B113" s="42" t="s">
        <v>52</v>
      </c>
      <c r="C113" s="40">
        <v>150</v>
      </c>
      <c r="D113" s="30">
        <v>3</v>
      </c>
      <c r="E113" s="30">
        <v>7.8</v>
      </c>
      <c r="F113" s="30">
        <v>23.03</v>
      </c>
      <c r="G113" s="30">
        <v>174</v>
      </c>
      <c r="H113" s="30">
        <v>300</v>
      </c>
      <c r="I113" s="169">
        <v>1.72</v>
      </c>
      <c r="J113" s="169">
        <v>0.06</v>
      </c>
      <c r="K113" s="169">
        <v>0.03</v>
      </c>
      <c r="L113" s="169"/>
      <c r="M113" s="169"/>
      <c r="N113" s="169">
        <v>10.5</v>
      </c>
      <c r="O113" s="169"/>
      <c r="P113" s="169"/>
      <c r="Q113" s="169">
        <v>0.9</v>
      </c>
      <c r="R113" s="181"/>
      <c r="S113" s="181"/>
      <c r="T113" s="181"/>
      <c r="U113" s="181"/>
      <c r="V113" s="212">
        <v>110.5</v>
      </c>
      <c r="W113" s="215">
        <v>6.9</v>
      </c>
      <c r="X113" s="215">
        <v>0.8</v>
      </c>
      <c r="Y113" s="212">
        <v>0.5</v>
      </c>
    </row>
    <row r="114" spans="1:25" ht="12.75">
      <c r="A114" s="269"/>
      <c r="B114" s="44" t="s">
        <v>9</v>
      </c>
      <c r="C114" s="43">
        <v>28</v>
      </c>
      <c r="D114" s="16">
        <v>3.2</v>
      </c>
      <c r="E114" s="16">
        <v>0.6</v>
      </c>
      <c r="F114" s="16">
        <v>16</v>
      </c>
      <c r="G114" s="16">
        <v>83.5</v>
      </c>
      <c r="H114" s="18">
        <v>115</v>
      </c>
      <c r="I114" s="167">
        <v>0</v>
      </c>
      <c r="J114" s="167">
        <v>0.08</v>
      </c>
      <c r="K114" s="167">
        <v>0.039</v>
      </c>
      <c r="L114" s="167"/>
      <c r="M114" s="167"/>
      <c r="N114" s="167">
        <v>16.8</v>
      </c>
      <c r="O114" s="167"/>
      <c r="P114" s="167"/>
      <c r="Q114" s="167">
        <v>1.87</v>
      </c>
      <c r="R114" s="181"/>
      <c r="S114" s="181"/>
      <c r="T114" s="181"/>
      <c r="U114" s="181"/>
      <c r="V114" s="212">
        <v>32.81</v>
      </c>
      <c r="W114" s="212">
        <v>7.91</v>
      </c>
      <c r="X114" s="212">
        <v>0.15</v>
      </c>
      <c r="Y114" s="212">
        <v>0</v>
      </c>
    </row>
    <row r="115" spans="1:25" ht="12.75">
      <c r="A115" s="269"/>
      <c r="B115" s="223" t="s">
        <v>39</v>
      </c>
      <c r="C115" s="40">
        <v>50</v>
      </c>
      <c r="D115" s="13">
        <v>3.8</v>
      </c>
      <c r="E115" s="13">
        <v>0.39</v>
      </c>
      <c r="F115" s="13">
        <v>24.58</v>
      </c>
      <c r="G115" s="13">
        <v>117.5</v>
      </c>
      <c r="H115" s="6">
        <v>114</v>
      </c>
      <c r="I115" s="167">
        <f>I105/C105*C115</f>
        <v>0.325</v>
      </c>
      <c r="J115" s="189">
        <f>J105/D105*D115</f>
        <v>0.047499999999999994</v>
      </c>
      <c r="K115" s="190">
        <f>K105/E105*E115</f>
        <v>0.02311111111111111</v>
      </c>
      <c r="L115" s="167">
        <v>0</v>
      </c>
      <c r="M115" s="167"/>
      <c r="N115" s="167">
        <f>N105/H105*H115</f>
        <v>14.946930280957337</v>
      </c>
      <c r="O115" s="167">
        <v>32</v>
      </c>
      <c r="P115" s="167">
        <v>7</v>
      </c>
      <c r="Q115" s="189">
        <f>Q105/K105*K115</f>
        <v>0.014444444444444444</v>
      </c>
      <c r="R115" s="181">
        <v>46</v>
      </c>
      <c r="S115" s="181"/>
      <c r="T115" s="181"/>
      <c r="U115" s="181"/>
      <c r="V115" s="212">
        <v>12</v>
      </c>
      <c r="W115" s="212">
        <v>17</v>
      </c>
      <c r="X115" s="212">
        <v>1</v>
      </c>
      <c r="Y115" s="212">
        <v>0</v>
      </c>
    </row>
    <row r="116" spans="1:25" ht="24">
      <c r="A116" s="269"/>
      <c r="B116" s="42" t="s">
        <v>150</v>
      </c>
      <c r="C116" s="40">
        <v>180</v>
      </c>
      <c r="D116" s="30">
        <v>5.22</v>
      </c>
      <c r="E116" s="30">
        <v>4.5</v>
      </c>
      <c r="F116" s="30">
        <v>7.2</v>
      </c>
      <c r="G116" s="30">
        <v>90</v>
      </c>
      <c r="H116" s="30">
        <v>535</v>
      </c>
      <c r="I116" s="168">
        <v>1.26</v>
      </c>
      <c r="J116" s="168">
        <v>0.072</v>
      </c>
      <c r="K116" s="168">
        <v>0.3</v>
      </c>
      <c r="L116" s="168"/>
      <c r="M116" s="168"/>
      <c r="N116" s="168">
        <v>216</v>
      </c>
      <c r="O116" s="168"/>
      <c r="P116" s="168"/>
      <c r="Q116" s="168">
        <v>0.18</v>
      </c>
      <c r="R116" s="181"/>
      <c r="S116" s="181"/>
      <c r="T116" s="181"/>
      <c r="U116" s="181"/>
      <c r="V116" s="212">
        <v>232.3</v>
      </c>
      <c r="W116" s="212">
        <v>23.4</v>
      </c>
      <c r="X116" s="212">
        <v>0.18</v>
      </c>
      <c r="Y116" s="212">
        <v>0.18</v>
      </c>
    </row>
    <row r="117" spans="1:25" ht="12.75">
      <c r="A117" s="270"/>
      <c r="B117" s="42" t="s">
        <v>125</v>
      </c>
      <c r="C117" s="40">
        <v>180</v>
      </c>
      <c r="D117" s="6">
        <v>0.4</v>
      </c>
      <c r="E117" s="6">
        <v>0.21</v>
      </c>
      <c r="F117" s="6">
        <v>21.1</v>
      </c>
      <c r="G117" s="6">
        <v>86</v>
      </c>
      <c r="H117" s="6">
        <v>886</v>
      </c>
      <c r="I117" s="167">
        <v>0.1</v>
      </c>
      <c r="J117" s="167">
        <v>0</v>
      </c>
      <c r="K117" s="167">
        <v>0</v>
      </c>
      <c r="L117" s="167"/>
      <c r="M117" s="167"/>
      <c r="N117" s="167">
        <v>14</v>
      </c>
      <c r="O117" s="167"/>
      <c r="P117" s="167"/>
      <c r="Q117" s="167">
        <v>0.7</v>
      </c>
      <c r="R117" s="181"/>
      <c r="S117" s="181"/>
      <c r="T117" s="181"/>
      <c r="U117" s="181"/>
      <c r="V117" s="212">
        <v>12</v>
      </c>
      <c r="W117" s="212">
        <v>4</v>
      </c>
      <c r="X117" s="212">
        <v>0.6</v>
      </c>
      <c r="Y117" s="212">
        <v>3</v>
      </c>
    </row>
    <row r="118" spans="1:25" ht="12.75">
      <c r="A118" s="27" t="s">
        <v>34</v>
      </c>
      <c r="B118" s="9"/>
      <c r="C118" s="8">
        <f>SUM(C111:C117)</f>
        <v>878</v>
      </c>
      <c r="D118" s="28">
        <f>SUM(D111:D117)</f>
        <v>33.23</v>
      </c>
      <c r="E118" s="28">
        <f>SUM(E111:E117)</f>
        <v>32.28000000000001</v>
      </c>
      <c r="F118" s="28">
        <f>SUM(F111:F117)</f>
        <v>125.12</v>
      </c>
      <c r="G118" s="28">
        <f>SUM(G111:G117)</f>
        <v>862.7</v>
      </c>
      <c r="H118" s="8"/>
      <c r="I118" s="201">
        <f>SUM(I110:I117)</f>
        <v>27.055</v>
      </c>
      <c r="J118" s="201">
        <f>SUM(J110:J117)</f>
        <v>0.3825</v>
      </c>
      <c r="K118" s="201">
        <f>SUM(K110:K117)</f>
        <v>0.5521111111111111</v>
      </c>
      <c r="L118" s="201">
        <f>SUM(L110:L117)</f>
        <v>36</v>
      </c>
      <c r="M118" s="201"/>
      <c r="N118" s="201">
        <f>SUM(N110:N117)</f>
        <v>321.59693028095734</v>
      </c>
      <c r="O118" s="201"/>
      <c r="P118" s="201"/>
      <c r="Q118" s="201">
        <f>SUM(Q110:Q117)</f>
        <v>6.924444444444444</v>
      </c>
      <c r="R118" s="185">
        <f>SUM(R110:R117)</f>
        <v>727.4</v>
      </c>
      <c r="S118" s="185"/>
      <c r="T118" s="185"/>
      <c r="U118" s="185"/>
      <c r="V118" s="28">
        <f>SUM(V111:V117)</f>
        <v>451.61</v>
      </c>
      <c r="W118" s="28">
        <f>SUM(W111:W117)</f>
        <v>107.21000000000001</v>
      </c>
      <c r="X118" s="28">
        <f>SUM(X111:X117)</f>
        <v>3.0600000000000005</v>
      </c>
      <c r="Y118" s="28">
        <f>SUM(Y111:Y117)</f>
        <v>13.28</v>
      </c>
    </row>
    <row r="119" spans="1:25" ht="25.5">
      <c r="A119" s="2" t="s">
        <v>16</v>
      </c>
      <c r="B119" s="3"/>
      <c r="C119" s="2">
        <f>C118+C109</f>
        <v>1568</v>
      </c>
      <c r="D119" s="2">
        <f>D118+D109</f>
        <v>58.94</v>
      </c>
      <c r="E119" s="2">
        <f>E118+E109</f>
        <v>52.42000000000001</v>
      </c>
      <c r="F119" s="2">
        <f>F118+F109</f>
        <v>267.68</v>
      </c>
      <c r="G119" s="2">
        <f>G118+G109</f>
        <v>1701.1000000000001</v>
      </c>
      <c r="H119" s="2"/>
      <c r="I119" s="2">
        <f aca="true" t="shared" si="10" ref="I119:U119">I118+I109</f>
        <v>47.875</v>
      </c>
      <c r="J119" s="2">
        <f t="shared" si="10"/>
        <v>0.7265</v>
      </c>
      <c r="K119" s="2">
        <f t="shared" si="10"/>
        <v>1.100111111111111</v>
      </c>
      <c r="L119" s="2">
        <f t="shared" si="10"/>
        <v>36</v>
      </c>
      <c r="M119" s="2">
        <f t="shared" si="10"/>
        <v>0</v>
      </c>
      <c r="N119" s="2">
        <f t="shared" si="10"/>
        <v>808.2969302809573</v>
      </c>
      <c r="O119" s="2">
        <f t="shared" si="10"/>
        <v>0</v>
      </c>
      <c r="P119" s="2">
        <f t="shared" si="10"/>
        <v>0</v>
      </c>
      <c r="Q119" s="2">
        <f t="shared" si="10"/>
        <v>11.664444444444445</v>
      </c>
      <c r="R119" s="2">
        <f t="shared" si="10"/>
        <v>1492.1999999999998</v>
      </c>
      <c r="S119" s="2">
        <f t="shared" si="10"/>
        <v>0</v>
      </c>
      <c r="T119" s="2">
        <f t="shared" si="10"/>
        <v>0</v>
      </c>
      <c r="U119" s="2">
        <f t="shared" si="10"/>
        <v>0</v>
      </c>
      <c r="V119" s="2">
        <f>V118+V109</f>
        <v>767.44</v>
      </c>
      <c r="W119" s="2">
        <f>W118+W109</f>
        <v>164.76000000000002</v>
      </c>
      <c r="X119" s="2">
        <f>X118+X109</f>
        <v>5.640000000000001</v>
      </c>
      <c r="Y119" s="2">
        <f>Y118+Y109</f>
        <v>31.93</v>
      </c>
    </row>
    <row r="120" spans="1:25" ht="12.75">
      <c r="A120" s="250" t="s">
        <v>0</v>
      </c>
      <c r="B120" s="250" t="s">
        <v>2</v>
      </c>
      <c r="C120" s="250" t="s">
        <v>1</v>
      </c>
      <c r="D120" s="261" t="s">
        <v>13</v>
      </c>
      <c r="E120" s="261"/>
      <c r="F120" s="261"/>
      <c r="G120" s="250" t="s">
        <v>6</v>
      </c>
      <c r="H120" s="250" t="s">
        <v>7</v>
      </c>
      <c r="I120" s="265" t="s">
        <v>165</v>
      </c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7"/>
      <c r="V120" s="243" t="s">
        <v>165</v>
      </c>
      <c r="W120" s="243"/>
      <c r="X120" s="243"/>
      <c r="Y120" s="243"/>
    </row>
    <row r="121" spans="1:25" ht="25.5">
      <c r="A121" s="251"/>
      <c r="B121" s="251"/>
      <c r="C121" s="251"/>
      <c r="D121" s="5" t="s">
        <v>3</v>
      </c>
      <c r="E121" s="5" t="s">
        <v>4</v>
      </c>
      <c r="F121" s="5" t="s">
        <v>5</v>
      </c>
      <c r="G121" s="251"/>
      <c r="H121" s="251"/>
      <c r="I121" s="217" t="s">
        <v>154</v>
      </c>
      <c r="J121" s="217" t="s">
        <v>156</v>
      </c>
      <c r="K121" s="217" t="s">
        <v>157</v>
      </c>
      <c r="L121" s="217" t="s">
        <v>155</v>
      </c>
      <c r="M121" s="217" t="s">
        <v>158</v>
      </c>
      <c r="N121" s="217" t="s">
        <v>159</v>
      </c>
      <c r="O121" s="217" t="s">
        <v>166</v>
      </c>
      <c r="P121" s="217" t="s">
        <v>160</v>
      </c>
      <c r="Q121" s="217" t="s">
        <v>167</v>
      </c>
      <c r="R121" s="217" t="s">
        <v>161</v>
      </c>
      <c r="S121" s="217" t="s">
        <v>162</v>
      </c>
      <c r="T121" s="217" t="s">
        <v>163</v>
      </c>
      <c r="U121" s="217" t="s">
        <v>164</v>
      </c>
      <c r="V121" s="209" t="s">
        <v>175</v>
      </c>
      <c r="W121" s="209" t="s">
        <v>176</v>
      </c>
      <c r="X121" s="209" t="s">
        <v>177</v>
      </c>
      <c r="Y121" s="220" t="s">
        <v>178</v>
      </c>
    </row>
    <row r="122" spans="1:25" ht="25.5">
      <c r="A122" s="5" t="s">
        <v>29</v>
      </c>
      <c r="B122" s="4"/>
      <c r="C122" s="4"/>
      <c r="D122" s="5"/>
      <c r="E122" s="5"/>
      <c r="F122" s="5"/>
      <c r="G122" s="4"/>
      <c r="H122" s="4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20"/>
      <c r="W122" s="220"/>
      <c r="X122" s="220"/>
      <c r="Y122" s="220"/>
    </row>
    <row r="123" spans="1:25" ht="12.75">
      <c r="A123" s="247" t="s">
        <v>35</v>
      </c>
      <c r="B123" s="223" t="s">
        <v>36</v>
      </c>
      <c r="C123" s="40">
        <v>180</v>
      </c>
      <c r="D123" s="12">
        <v>15.5</v>
      </c>
      <c r="E123" s="12">
        <v>24.96</v>
      </c>
      <c r="F123" s="12">
        <v>4.15</v>
      </c>
      <c r="G123" s="12">
        <v>269.54</v>
      </c>
      <c r="H123" s="15">
        <v>307</v>
      </c>
      <c r="I123" s="180">
        <v>0</v>
      </c>
      <c r="J123" s="180">
        <v>0.06</v>
      </c>
      <c r="K123" s="180">
        <v>0.05</v>
      </c>
      <c r="L123" s="180">
        <v>5.01</v>
      </c>
      <c r="M123" s="180">
        <v>4.68</v>
      </c>
      <c r="N123" s="180">
        <v>86</v>
      </c>
      <c r="O123" s="180">
        <v>310</v>
      </c>
      <c r="P123" s="180">
        <v>18.1</v>
      </c>
      <c r="Q123" s="180">
        <v>1.02</v>
      </c>
      <c r="R123" s="167">
        <v>290</v>
      </c>
      <c r="S123" s="167"/>
      <c r="T123" s="167"/>
      <c r="U123" s="167"/>
      <c r="V123" s="212">
        <v>181.8</v>
      </c>
      <c r="W123" s="212">
        <v>11.07</v>
      </c>
      <c r="X123" s="212">
        <v>0.45</v>
      </c>
      <c r="Y123" s="212">
        <v>2.88</v>
      </c>
    </row>
    <row r="124" spans="1:25" ht="12.75">
      <c r="A124" s="248"/>
      <c r="B124" s="42" t="s">
        <v>53</v>
      </c>
      <c r="C124" s="40">
        <v>200</v>
      </c>
      <c r="D124" s="30">
        <v>0.1</v>
      </c>
      <c r="E124" s="30">
        <v>0</v>
      </c>
      <c r="F124" s="30">
        <v>15.2</v>
      </c>
      <c r="G124" s="30">
        <v>61</v>
      </c>
      <c r="H124" s="30">
        <v>505</v>
      </c>
      <c r="I124" s="180">
        <v>1.4</v>
      </c>
      <c r="J124" s="180">
        <v>0</v>
      </c>
      <c r="K124" s="180">
        <v>0</v>
      </c>
      <c r="L124" s="180">
        <v>0</v>
      </c>
      <c r="M124" s="180"/>
      <c r="N124" s="180">
        <v>5</v>
      </c>
      <c r="O124" s="180">
        <v>0.8</v>
      </c>
      <c r="P124" s="180">
        <v>6</v>
      </c>
      <c r="Q124" s="180">
        <v>0.4</v>
      </c>
      <c r="R124" s="167">
        <v>16</v>
      </c>
      <c r="S124" s="167"/>
      <c r="T124" s="167"/>
      <c r="U124" s="167"/>
      <c r="V124" s="212">
        <v>16</v>
      </c>
      <c r="W124" s="212">
        <v>6</v>
      </c>
      <c r="X124" s="212">
        <v>0.8</v>
      </c>
      <c r="Y124" s="212">
        <v>2.2</v>
      </c>
    </row>
    <row r="125" spans="1:25" ht="12.75">
      <c r="A125" s="248"/>
      <c r="B125" s="223" t="s">
        <v>39</v>
      </c>
      <c r="C125" s="40">
        <v>40</v>
      </c>
      <c r="D125" s="29">
        <v>3.04</v>
      </c>
      <c r="E125" s="29">
        <v>0.32</v>
      </c>
      <c r="F125" s="29">
        <v>19.68</v>
      </c>
      <c r="G125" s="30">
        <v>94</v>
      </c>
      <c r="H125" s="29">
        <v>114</v>
      </c>
      <c r="I125" s="181">
        <v>0</v>
      </c>
      <c r="J125" s="181">
        <v>0.044</v>
      </c>
      <c r="K125" s="181">
        <v>0.012</v>
      </c>
      <c r="L125" s="181">
        <v>0</v>
      </c>
      <c r="M125" s="181"/>
      <c r="N125" s="181">
        <v>8</v>
      </c>
      <c r="O125" s="181">
        <v>25.6</v>
      </c>
      <c r="P125" s="181">
        <v>5.6</v>
      </c>
      <c r="Q125" s="181">
        <v>0.44</v>
      </c>
      <c r="R125" s="167">
        <v>36.8</v>
      </c>
      <c r="S125" s="167"/>
      <c r="T125" s="167"/>
      <c r="U125" s="167"/>
      <c r="V125" s="212">
        <v>11</v>
      </c>
      <c r="W125" s="212">
        <v>15</v>
      </c>
      <c r="X125" s="212">
        <v>0.9</v>
      </c>
      <c r="Y125" s="212">
        <v>0</v>
      </c>
    </row>
    <row r="126" spans="1:25" ht="12.75">
      <c r="A126" s="248"/>
      <c r="B126" s="44" t="s">
        <v>9</v>
      </c>
      <c r="C126" s="43">
        <v>20</v>
      </c>
      <c r="D126" s="16">
        <v>3.2</v>
      </c>
      <c r="E126" s="16">
        <v>0.6</v>
      </c>
      <c r="F126" s="16">
        <v>16</v>
      </c>
      <c r="G126" s="16">
        <v>83.5</v>
      </c>
      <c r="H126" s="18">
        <v>115</v>
      </c>
      <c r="I126" s="167">
        <v>0</v>
      </c>
      <c r="J126" s="167">
        <v>0.08</v>
      </c>
      <c r="K126" s="167">
        <v>0.039</v>
      </c>
      <c r="L126" s="167"/>
      <c r="M126" s="167"/>
      <c r="N126" s="167">
        <v>16.8</v>
      </c>
      <c r="O126" s="167"/>
      <c r="P126" s="167"/>
      <c r="Q126" s="167">
        <v>1.87</v>
      </c>
      <c r="R126" s="181"/>
      <c r="S126" s="181"/>
      <c r="T126" s="181"/>
      <c r="U126" s="181"/>
      <c r="V126" s="212">
        <v>23.43</v>
      </c>
      <c r="W126" s="212">
        <v>5.65</v>
      </c>
      <c r="X126" s="212">
        <v>0.1</v>
      </c>
      <c r="Y126" s="212">
        <v>0</v>
      </c>
    </row>
    <row r="127" spans="1:25" ht="12.75">
      <c r="A127" s="249"/>
      <c r="B127" s="42" t="s">
        <v>148</v>
      </c>
      <c r="C127" s="40">
        <v>180</v>
      </c>
      <c r="D127" s="30">
        <v>9</v>
      </c>
      <c r="E127" s="30">
        <v>5.76</v>
      </c>
      <c r="F127" s="30">
        <v>7.2</v>
      </c>
      <c r="G127" s="30">
        <v>156.6</v>
      </c>
      <c r="H127" s="30">
        <v>536</v>
      </c>
      <c r="I127" s="168">
        <v>1.08</v>
      </c>
      <c r="J127" s="168">
        <v>0.054</v>
      </c>
      <c r="K127" s="168">
        <v>0.27</v>
      </c>
      <c r="L127" s="168"/>
      <c r="M127" s="168"/>
      <c r="N127" s="168">
        <v>214.2</v>
      </c>
      <c r="O127" s="168"/>
      <c r="P127" s="168"/>
      <c r="Q127" s="168">
        <v>0.18</v>
      </c>
      <c r="R127" s="181"/>
      <c r="S127" s="181"/>
      <c r="T127" s="181"/>
      <c r="U127" s="181"/>
      <c r="V127" s="212">
        <v>201.26</v>
      </c>
      <c r="W127" s="212">
        <v>23.4</v>
      </c>
      <c r="X127" s="212">
        <v>0.18</v>
      </c>
      <c r="Y127" s="212">
        <v>0.16</v>
      </c>
    </row>
    <row r="128" spans="1:25" ht="12.75">
      <c r="A128" s="166" t="s">
        <v>34</v>
      </c>
      <c r="B128" s="219"/>
      <c r="C128" s="219">
        <f>SUM(C123:C127)</f>
        <v>620</v>
      </c>
      <c r="D128" s="166">
        <f>SUM(D123:D127)</f>
        <v>30.84</v>
      </c>
      <c r="E128" s="166">
        <f>SUM(E123:E127)</f>
        <v>31.64</v>
      </c>
      <c r="F128" s="166">
        <f>SUM(F123:F127)</f>
        <v>62.230000000000004</v>
      </c>
      <c r="G128" s="219">
        <f>SUM(G123:G127)</f>
        <v>664.64</v>
      </c>
      <c r="H128" s="219"/>
      <c r="I128" s="187">
        <f aca="true" t="shared" si="11" ref="I128:R128">SUM(I123:I127)</f>
        <v>2.48</v>
      </c>
      <c r="J128" s="187">
        <f t="shared" si="11"/>
        <v>0.238</v>
      </c>
      <c r="K128" s="187">
        <f t="shared" si="11"/>
        <v>0.371</v>
      </c>
      <c r="L128" s="187">
        <f t="shared" si="11"/>
        <v>5.01</v>
      </c>
      <c r="M128" s="187">
        <f t="shared" si="11"/>
        <v>4.68</v>
      </c>
      <c r="N128" s="187">
        <f t="shared" si="11"/>
        <v>330</v>
      </c>
      <c r="O128" s="187">
        <f t="shared" si="11"/>
        <v>336.40000000000003</v>
      </c>
      <c r="P128" s="187">
        <f t="shared" si="11"/>
        <v>29.700000000000003</v>
      </c>
      <c r="Q128" s="187">
        <f t="shared" si="11"/>
        <v>3.91</v>
      </c>
      <c r="R128" s="188">
        <f t="shared" si="11"/>
        <v>342.8</v>
      </c>
      <c r="S128" s="188"/>
      <c r="T128" s="188"/>
      <c r="U128" s="188"/>
      <c r="V128" s="166">
        <f>SUM(V123:V127)</f>
        <v>433.49</v>
      </c>
      <c r="W128" s="166">
        <f>SUM(W123:W127)</f>
        <v>61.12</v>
      </c>
      <c r="X128" s="166">
        <f>SUM(X123:X127)</f>
        <v>2.43</v>
      </c>
      <c r="Y128" s="219">
        <f>SUM(Y123:Y127)</f>
        <v>5.24</v>
      </c>
    </row>
    <row r="129" spans="1:25" ht="12.75">
      <c r="A129" s="268" t="s">
        <v>10</v>
      </c>
      <c r="B129" s="162" t="s">
        <v>170</v>
      </c>
      <c r="C129" s="163">
        <v>60</v>
      </c>
      <c r="D129" s="43">
        <v>0.66</v>
      </c>
      <c r="E129" s="43">
        <v>6.06</v>
      </c>
      <c r="F129" s="43">
        <v>5.46</v>
      </c>
      <c r="G129" s="163">
        <v>79.2</v>
      </c>
      <c r="H129" s="163">
        <v>18</v>
      </c>
      <c r="I129" s="181">
        <v>8.88</v>
      </c>
      <c r="J129" s="181">
        <v>0.012</v>
      </c>
      <c r="K129" s="181">
        <v>0.012</v>
      </c>
      <c r="L129" s="181"/>
      <c r="M129" s="181"/>
      <c r="N129" s="181">
        <v>18.6</v>
      </c>
      <c r="O129" s="181"/>
      <c r="P129" s="181"/>
      <c r="Q129" s="181">
        <v>0.72</v>
      </c>
      <c r="R129" s="180"/>
      <c r="S129" s="180"/>
      <c r="T129" s="180"/>
      <c r="U129" s="180"/>
      <c r="V129" s="212">
        <v>32</v>
      </c>
      <c r="W129" s="212">
        <v>20</v>
      </c>
      <c r="X129" s="212">
        <v>0.6</v>
      </c>
      <c r="Y129" s="212">
        <v>4.5</v>
      </c>
    </row>
    <row r="130" spans="1:25" ht="12.75">
      <c r="A130" s="269"/>
      <c r="B130" s="48" t="s">
        <v>99</v>
      </c>
      <c r="C130" s="49">
        <v>200</v>
      </c>
      <c r="D130" s="6">
        <v>1.28</v>
      </c>
      <c r="E130" s="6">
        <v>3.84</v>
      </c>
      <c r="F130" s="6">
        <v>4.98</v>
      </c>
      <c r="G130" s="6">
        <v>60.6</v>
      </c>
      <c r="H130" s="6">
        <v>145</v>
      </c>
      <c r="I130" s="169"/>
      <c r="J130" s="169"/>
      <c r="K130" s="169"/>
      <c r="L130" s="169"/>
      <c r="M130" s="169"/>
      <c r="N130" s="169"/>
      <c r="O130" s="169"/>
      <c r="P130" s="169"/>
      <c r="Q130" s="169"/>
      <c r="R130" s="181"/>
      <c r="S130" s="181"/>
      <c r="T130" s="181"/>
      <c r="U130" s="181"/>
      <c r="V130" s="212">
        <v>32</v>
      </c>
      <c r="W130" s="212">
        <v>29.3</v>
      </c>
      <c r="X130" s="212">
        <v>0.9</v>
      </c>
      <c r="Y130" s="212">
        <v>0</v>
      </c>
    </row>
    <row r="131" spans="1:25" ht="24">
      <c r="A131" s="269"/>
      <c r="B131" s="54" t="s">
        <v>54</v>
      </c>
      <c r="C131" s="61">
        <v>180</v>
      </c>
      <c r="D131" s="23">
        <v>14.64</v>
      </c>
      <c r="E131" s="23">
        <v>14.8</v>
      </c>
      <c r="F131" s="23">
        <v>11.49</v>
      </c>
      <c r="G131" s="23">
        <v>237.95</v>
      </c>
      <c r="H131" s="62">
        <v>366</v>
      </c>
      <c r="I131" s="169">
        <v>2.66</v>
      </c>
      <c r="J131" s="169">
        <v>0.044</v>
      </c>
      <c r="K131" s="169">
        <v>0.17</v>
      </c>
      <c r="L131" s="169"/>
      <c r="M131" s="169"/>
      <c r="N131" s="169">
        <v>31.57</v>
      </c>
      <c r="O131" s="169"/>
      <c r="P131" s="169"/>
      <c r="Q131" s="169">
        <v>2.77</v>
      </c>
      <c r="R131" s="180"/>
      <c r="S131" s="180"/>
      <c r="T131" s="180"/>
      <c r="U131" s="180"/>
      <c r="V131" s="211">
        <v>37.8</v>
      </c>
      <c r="W131" s="211">
        <v>13</v>
      </c>
      <c r="X131" s="211">
        <v>0.216</v>
      </c>
      <c r="Y131" s="211">
        <v>6.8</v>
      </c>
    </row>
    <row r="132" spans="1:25" ht="12.75">
      <c r="A132" s="269"/>
      <c r="B132" s="44" t="s">
        <v>9</v>
      </c>
      <c r="C132" s="43">
        <v>28</v>
      </c>
      <c r="D132" s="16">
        <v>3.2</v>
      </c>
      <c r="E132" s="16">
        <v>0.6</v>
      </c>
      <c r="F132" s="16">
        <v>16</v>
      </c>
      <c r="G132" s="16">
        <v>83.5</v>
      </c>
      <c r="H132" s="18">
        <v>115</v>
      </c>
      <c r="I132" s="167">
        <v>0</v>
      </c>
      <c r="J132" s="167">
        <v>0.08</v>
      </c>
      <c r="K132" s="167">
        <v>0.039</v>
      </c>
      <c r="L132" s="167"/>
      <c r="M132" s="167"/>
      <c r="N132" s="167">
        <v>16.8</v>
      </c>
      <c r="O132" s="167"/>
      <c r="P132" s="167"/>
      <c r="Q132" s="167">
        <v>1.87</v>
      </c>
      <c r="R132" s="181"/>
      <c r="S132" s="181"/>
      <c r="T132" s="181"/>
      <c r="U132" s="181"/>
      <c r="V132" s="212">
        <v>32.81</v>
      </c>
      <c r="W132" s="212">
        <v>7.91</v>
      </c>
      <c r="X132" s="212">
        <v>0.15</v>
      </c>
      <c r="Y132" s="212">
        <v>0</v>
      </c>
    </row>
    <row r="133" spans="1:25" ht="12.75">
      <c r="A133" s="269"/>
      <c r="B133" s="223" t="s">
        <v>39</v>
      </c>
      <c r="C133" s="40">
        <v>40</v>
      </c>
      <c r="D133" s="29">
        <v>3.04</v>
      </c>
      <c r="E133" s="29">
        <v>0.32</v>
      </c>
      <c r="F133" s="29">
        <v>19.68</v>
      </c>
      <c r="G133" s="30">
        <v>94</v>
      </c>
      <c r="H133" s="29">
        <v>114</v>
      </c>
      <c r="I133" s="181">
        <v>0</v>
      </c>
      <c r="J133" s="181">
        <v>0.044</v>
      </c>
      <c r="K133" s="181">
        <v>0.012</v>
      </c>
      <c r="L133" s="181">
        <v>0</v>
      </c>
      <c r="M133" s="181"/>
      <c r="N133" s="181">
        <v>8</v>
      </c>
      <c r="O133" s="181">
        <v>25.6</v>
      </c>
      <c r="P133" s="181">
        <v>5.6</v>
      </c>
      <c r="Q133" s="181">
        <v>0.44</v>
      </c>
      <c r="R133" s="167">
        <v>36.8</v>
      </c>
      <c r="S133" s="181"/>
      <c r="T133" s="181"/>
      <c r="U133" s="181"/>
      <c r="V133" s="212">
        <v>11</v>
      </c>
      <c r="W133" s="212">
        <v>15</v>
      </c>
      <c r="X133" s="212">
        <v>0.9</v>
      </c>
      <c r="Y133" s="212">
        <v>0</v>
      </c>
    </row>
    <row r="134" spans="1:25" ht="12.75">
      <c r="A134" s="269"/>
      <c r="B134" s="42" t="s">
        <v>193</v>
      </c>
      <c r="C134" s="40">
        <v>180</v>
      </c>
      <c r="D134" s="29">
        <v>0.9</v>
      </c>
      <c r="E134" s="29">
        <v>0.18</v>
      </c>
      <c r="F134" s="29">
        <v>18.18</v>
      </c>
      <c r="G134" s="30">
        <v>82.8</v>
      </c>
      <c r="H134" s="29">
        <v>537</v>
      </c>
      <c r="I134" s="181">
        <v>3.6</v>
      </c>
      <c r="J134" s="182">
        <v>0.018</v>
      </c>
      <c r="K134" s="182">
        <v>0.018</v>
      </c>
      <c r="L134" s="181">
        <v>0</v>
      </c>
      <c r="M134" s="181"/>
      <c r="N134" s="181">
        <v>12.6</v>
      </c>
      <c r="O134" s="181">
        <v>12.6</v>
      </c>
      <c r="P134" s="181">
        <v>7.2</v>
      </c>
      <c r="Q134" s="181">
        <v>2.52</v>
      </c>
      <c r="R134" s="181">
        <v>216</v>
      </c>
      <c r="S134" s="181"/>
      <c r="T134" s="181"/>
      <c r="U134" s="181"/>
      <c r="V134" s="211">
        <v>12.6</v>
      </c>
      <c r="W134" s="211">
        <v>7.2</v>
      </c>
      <c r="X134" s="211">
        <v>2.5</v>
      </c>
      <c r="Y134" s="211">
        <v>3.6</v>
      </c>
    </row>
    <row r="135" spans="1:25" ht="12.75">
      <c r="A135" s="27" t="s">
        <v>34</v>
      </c>
      <c r="B135" s="9"/>
      <c r="C135" s="8">
        <f>SUM(C129:C134)</f>
        <v>688</v>
      </c>
      <c r="D135" s="8">
        <f>SUM(D129:D134)</f>
        <v>23.72</v>
      </c>
      <c r="E135" s="8">
        <f>SUM(E129:E134)</f>
        <v>25.8</v>
      </c>
      <c r="F135" s="8">
        <f>SUM(F129:F134)</f>
        <v>75.78999999999999</v>
      </c>
      <c r="G135" s="8">
        <f>SUM(G129:G134)</f>
        <v>638.05</v>
      </c>
      <c r="H135" s="8"/>
      <c r="I135" s="201">
        <f>SUM(I129:I134)</f>
        <v>15.14</v>
      </c>
      <c r="J135" s="201">
        <f>SUM(J129:J134)</f>
        <v>0.19799999999999998</v>
      </c>
      <c r="K135" s="201">
        <f>SUM(K129:K134)</f>
        <v>0.25100000000000006</v>
      </c>
      <c r="L135" s="201"/>
      <c r="M135" s="201"/>
      <c r="N135" s="201">
        <f>SUM(N129:N134)</f>
        <v>87.57</v>
      </c>
      <c r="O135" s="201"/>
      <c r="P135" s="201"/>
      <c r="Q135" s="201">
        <f>SUM(Q129:Q134)</f>
        <v>8.32</v>
      </c>
      <c r="R135" s="185"/>
      <c r="S135" s="185"/>
      <c r="T135" s="185"/>
      <c r="U135" s="185"/>
      <c r="V135" s="8">
        <f>SUM(V129:V134)</f>
        <v>158.21</v>
      </c>
      <c r="W135" s="8">
        <f>SUM(W129:W134)</f>
        <v>92.41</v>
      </c>
      <c r="X135" s="8">
        <f>SUM(X129:X134)</f>
        <v>5.266</v>
      </c>
      <c r="Y135" s="8">
        <f>SUM(Y129:Y134)</f>
        <v>14.9</v>
      </c>
    </row>
    <row r="136" spans="1:25" ht="25.5">
      <c r="A136" s="2" t="s">
        <v>16</v>
      </c>
      <c r="B136" s="3"/>
      <c r="C136" s="2">
        <f>C135+C128</f>
        <v>1308</v>
      </c>
      <c r="D136" s="2">
        <f>D135+D128</f>
        <v>54.56</v>
      </c>
      <c r="E136" s="2">
        <f>E135+E128</f>
        <v>57.44</v>
      </c>
      <c r="F136" s="2">
        <f>F135+F128</f>
        <v>138.01999999999998</v>
      </c>
      <c r="G136" s="2">
        <f>G135+G128</f>
        <v>1302.69</v>
      </c>
      <c r="H136" s="2"/>
      <c r="I136" s="2">
        <f aca="true" t="shared" si="12" ref="I136:Y136">I135+I128</f>
        <v>17.62</v>
      </c>
      <c r="J136" s="2">
        <f t="shared" si="12"/>
        <v>0.43599999999999994</v>
      </c>
      <c r="K136" s="2">
        <f t="shared" si="12"/>
        <v>0.6220000000000001</v>
      </c>
      <c r="L136" s="2">
        <f t="shared" si="12"/>
        <v>5.01</v>
      </c>
      <c r="M136" s="2">
        <f t="shared" si="12"/>
        <v>4.68</v>
      </c>
      <c r="N136" s="2">
        <f t="shared" si="12"/>
        <v>417.57</v>
      </c>
      <c r="O136" s="2">
        <f t="shared" si="12"/>
        <v>336.40000000000003</v>
      </c>
      <c r="P136" s="2">
        <f t="shared" si="12"/>
        <v>29.700000000000003</v>
      </c>
      <c r="Q136" s="2">
        <f t="shared" si="12"/>
        <v>12.23</v>
      </c>
      <c r="R136" s="2">
        <f t="shared" si="12"/>
        <v>342.8</v>
      </c>
      <c r="S136" s="2">
        <f t="shared" si="12"/>
        <v>0</v>
      </c>
      <c r="T136" s="2">
        <f t="shared" si="12"/>
        <v>0</v>
      </c>
      <c r="U136" s="2">
        <f t="shared" si="12"/>
        <v>0</v>
      </c>
      <c r="V136" s="2">
        <f t="shared" si="12"/>
        <v>591.7</v>
      </c>
      <c r="W136" s="2">
        <f t="shared" si="12"/>
        <v>153.53</v>
      </c>
      <c r="X136" s="2">
        <f t="shared" si="12"/>
        <v>7.696</v>
      </c>
      <c r="Y136" s="2">
        <f t="shared" si="12"/>
        <v>20.14</v>
      </c>
    </row>
    <row r="137" spans="1:25" ht="12.75">
      <c r="A137" s="250" t="s">
        <v>0</v>
      </c>
      <c r="B137" s="250" t="s">
        <v>2</v>
      </c>
      <c r="C137" s="250" t="s">
        <v>1</v>
      </c>
      <c r="D137" s="261" t="s">
        <v>13</v>
      </c>
      <c r="E137" s="261"/>
      <c r="F137" s="261"/>
      <c r="G137" s="250" t="s">
        <v>6</v>
      </c>
      <c r="H137" s="250" t="s">
        <v>7</v>
      </c>
      <c r="I137" s="265" t="s">
        <v>165</v>
      </c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7"/>
      <c r="V137" s="243" t="s">
        <v>165</v>
      </c>
      <c r="W137" s="243"/>
      <c r="X137" s="243"/>
      <c r="Y137" s="243"/>
    </row>
    <row r="138" spans="1:25" ht="25.5">
      <c r="A138" s="251"/>
      <c r="B138" s="251"/>
      <c r="C138" s="251"/>
      <c r="D138" s="5" t="s">
        <v>3</v>
      </c>
      <c r="E138" s="5" t="s">
        <v>4</v>
      </c>
      <c r="F138" s="5" t="s">
        <v>5</v>
      </c>
      <c r="G138" s="251"/>
      <c r="H138" s="251"/>
      <c r="I138" s="217" t="s">
        <v>154</v>
      </c>
      <c r="J138" s="217" t="s">
        <v>156</v>
      </c>
      <c r="K138" s="217" t="s">
        <v>157</v>
      </c>
      <c r="L138" s="217" t="s">
        <v>155</v>
      </c>
      <c r="M138" s="217" t="s">
        <v>158</v>
      </c>
      <c r="N138" s="217" t="s">
        <v>159</v>
      </c>
      <c r="O138" s="217" t="s">
        <v>166</v>
      </c>
      <c r="P138" s="217" t="s">
        <v>160</v>
      </c>
      <c r="Q138" s="217" t="s">
        <v>167</v>
      </c>
      <c r="R138" s="217" t="s">
        <v>161</v>
      </c>
      <c r="S138" s="217" t="s">
        <v>162</v>
      </c>
      <c r="T138" s="217" t="s">
        <v>163</v>
      </c>
      <c r="U138" s="217" t="s">
        <v>164</v>
      </c>
      <c r="V138" s="209" t="s">
        <v>175</v>
      </c>
      <c r="W138" s="209" t="s">
        <v>176</v>
      </c>
      <c r="X138" s="209" t="s">
        <v>177</v>
      </c>
      <c r="Y138" s="220" t="s">
        <v>178</v>
      </c>
    </row>
    <row r="139" spans="1:25" ht="25.5">
      <c r="A139" s="4" t="s">
        <v>21</v>
      </c>
      <c r="B139" s="4"/>
      <c r="C139" s="4"/>
      <c r="D139" s="5"/>
      <c r="E139" s="5"/>
      <c r="F139" s="5"/>
      <c r="G139" s="4"/>
      <c r="H139" s="4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20"/>
      <c r="W139" s="220"/>
      <c r="X139" s="220"/>
      <c r="Y139" s="220"/>
    </row>
    <row r="140" spans="1:25" ht="12.75">
      <c r="A140" s="248"/>
      <c r="B140" s="54" t="s">
        <v>47</v>
      </c>
      <c r="C140" s="51">
        <v>90</v>
      </c>
      <c r="D140" s="21">
        <v>16.02</v>
      </c>
      <c r="E140" s="23">
        <v>15.75</v>
      </c>
      <c r="F140" s="21">
        <v>12.87</v>
      </c>
      <c r="G140" s="21">
        <v>257.4</v>
      </c>
      <c r="H140" s="22">
        <v>386</v>
      </c>
      <c r="I140" s="181">
        <v>0</v>
      </c>
      <c r="J140" s="181">
        <v>0.09</v>
      </c>
      <c r="K140" s="181">
        <v>0.16</v>
      </c>
      <c r="L140" s="181"/>
      <c r="M140" s="181"/>
      <c r="N140" s="181">
        <v>39</v>
      </c>
      <c r="O140" s="181"/>
      <c r="P140" s="181"/>
      <c r="Q140" s="181">
        <v>2.8</v>
      </c>
      <c r="R140" s="167"/>
      <c r="S140" s="167"/>
      <c r="T140" s="167"/>
      <c r="U140" s="167"/>
      <c r="V140" s="212">
        <v>12.1</v>
      </c>
      <c r="W140" s="212">
        <v>10.8</v>
      </c>
      <c r="X140" s="212">
        <v>0.118</v>
      </c>
      <c r="Y140" s="212">
        <v>0</v>
      </c>
    </row>
    <row r="141" spans="1:25" ht="12.75">
      <c r="A141" s="248"/>
      <c r="B141" s="54" t="s">
        <v>129</v>
      </c>
      <c r="C141" s="51">
        <v>50</v>
      </c>
      <c r="D141" s="21">
        <v>1.26</v>
      </c>
      <c r="E141" s="23">
        <v>4</v>
      </c>
      <c r="F141" s="21">
        <v>4.33</v>
      </c>
      <c r="G141" s="21">
        <v>58.05</v>
      </c>
      <c r="H141" s="22">
        <v>448</v>
      </c>
      <c r="I141" s="181">
        <v>0.35</v>
      </c>
      <c r="J141" s="181">
        <v>0.019</v>
      </c>
      <c r="K141" s="181">
        <v>0.036</v>
      </c>
      <c r="L141" s="181"/>
      <c r="M141" s="181"/>
      <c r="N141" s="181">
        <v>27.9</v>
      </c>
      <c r="O141" s="181"/>
      <c r="P141" s="181"/>
      <c r="Q141" s="181">
        <v>0.14</v>
      </c>
      <c r="R141" s="167"/>
      <c r="S141" s="167"/>
      <c r="T141" s="167"/>
      <c r="U141" s="167"/>
      <c r="V141" s="212">
        <v>56</v>
      </c>
      <c r="W141" s="212">
        <v>2</v>
      </c>
      <c r="X141" s="212">
        <v>0.1</v>
      </c>
      <c r="Y141" s="212">
        <v>0</v>
      </c>
    </row>
    <row r="142" spans="1:25" ht="12.75">
      <c r="A142" s="248"/>
      <c r="B142" s="42" t="s">
        <v>60</v>
      </c>
      <c r="C142" s="40">
        <v>150</v>
      </c>
      <c r="D142" s="33">
        <v>4</v>
      </c>
      <c r="E142" s="33">
        <v>4.25</v>
      </c>
      <c r="F142" s="33">
        <v>24.56</v>
      </c>
      <c r="G142" s="33">
        <v>152.4</v>
      </c>
      <c r="H142" s="33">
        <v>314</v>
      </c>
      <c r="I142" s="180">
        <v>0</v>
      </c>
      <c r="J142" s="180">
        <v>0.095</v>
      </c>
      <c r="K142" s="180">
        <v>0.033</v>
      </c>
      <c r="L142" s="180"/>
      <c r="M142" s="180"/>
      <c r="N142" s="180">
        <v>40.05</v>
      </c>
      <c r="O142" s="180"/>
      <c r="P142" s="180"/>
      <c r="Q142" s="180">
        <v>0.9</v>
      </c>
      <c r="R142" s="167"/>
      <c r="S142" s="167"/>
      <c r="T142" s="167"/>
      <c r="U142" s="167"/>
      <c r="V142" s="212">
        <v>20</v>
      </c>
      <c r="W142" s="212">
        <v>13</v>
      </c>
      <c r="X142" s="212">
        <v>1</v>
      </c>
      <c r="Y142" s="212">
        <v>0</v>
      </c>
    </row>
    <row r="143" spans="1:25" ht="12.75">
      <c r="A143" s="248"/>
      <c r="B143" s="42" t="s">
        <v>48</v>
      </c>
      <c r="C143" s="40">
        <v>200</v>
      </c>
      <c r="D143" s="59">
        <v>3.6</v>
      </c>
      <c r="E143" s="59">
        <v>3.3</v>
      </c>
      <c r="F143" s="59">
        <v>25</v>
      </c>
      <c r="G143" s="59">
        <v>144</v>
      </c>
      <c r="H143" s="60">
        <v>959</v>
      </c>
      <c r="I143" s="181">
        <v>1.7</v>
      </c>
      <c r="J143" s="181">
        <v>0.06</v>
      </c>
      <c r="K143" s="181">
        <v>0.21</v>
      </c>
      <c r="L143" s="181"/>
      <c r="M143" s="181"/>
      <c r="N143" s="181">
        <v>163</v>
      </c>
      <c r="O143" s="181"/>
      <c r="P143" s="181"/>
      <c r="Q143" s="181">
        <v>1.3</v>
      </c>
      <c r="R143" s="167"/>
      <c r="S143" s="167"/>
      <c r="T143" s="167"/>
      <c r="U143" s="167"/>
      <c r="V143" s="212">
        <v>144.6</v>
      </c>
      <c r="W143" s="212">
        <v>0</v>
      </c>
      <c r="X143" s="212">
        <v>0</v>
      </c>
      <c r="Y143" s="212">
        <v>0</v>
      </c>
    </row>
    <row r="144" spans="1:25" ht="12.75">
      <c r="A144" s="248"/>
      <c r="B144" s="44" t="s">
        <v>9</v>
      </c>
      <c r="C144" s="43">
        <v>20</v>
      </c>
      <c r="D144" s="16">
        <v>3.2</v>
      </c>
      <c r="E144" s="16">
        <v>0.6</v>
      </c>
      <c r="F144" s="16">
        <v>16</v>
      </c>
      <c r="G144" s="16">
        <v>83.5</v>
      </c>
      <c r="H144" s="18">
        <v>115</v>
      </c>
      <c r="I144" s="167">
        <v>0</v>
      </c>
      <c r="J144" s="167">
        <v>0.08</v>
      </c>
      <c r="K144" s="167">
        <v>0.039</v>
      </c>
      <c r="L144" s="167"/>
      <c r="M144" s="167"/>
      <c r="N144" s="167">
        <v>16.8</v>
      </c>
      <c r="O144" s="167"/>
      <c r="P144" s="167"/>
      <c r="Q144" s="167">
        <v>1.87</v>
      </c>
      <c r="R144" s="181"/>
      <c r="S144" s="181"/>
      <c r="T144" s="181"/>
      <c r="U144" s="181"/>
      <c r="V144" s="212">
        <v>23.43</v>
      </c>
      <c r="W144" s="212">
        <v>5.65</v>
      </c>
      <c r="X144" s="212">
        <v>0.1</v>
      </c>
      <c r="Y144" s="212">
        <v>0</v>
      </c>
    </row>
    <row r="145" spans="1:25" ht="12.75">
      <c r="A145" s="249"/>
      <c r="B145" s="223" t="s">
        <v>39</v>
      </c>
      <c r="C145" s="40">
        <v>40</v>
      </c>
      <c r="D145" s="29">
        <v>3.04</v>
      </c>
      <c r="E145" s="29">
        <v>0.32</v>
      </c>
      <c r="F145" s="29">
        <v>19.68</v>
      </c>
      <c r="G145" s="30">
        <v>94</v>
      </c>
      <c r="H145" s="29">
        <v>114</v>
      </c>
      <c r="I145" s="181">
        <v>0</v>
      </c>
      <c r="J145" s="181">
        <v>0.044</v>
      </c>
      <c r="K145" s="181">
        <v>0.012</v>
      </c>
      <c r="L145" s="181">
        <v>0</v>
      </c>
      <c r="M145" s="181"/>
      <c r="N145" s="181">
        <v>8</v>
      </c>
      <c r="O145" s="181">
        <v>25.6</v>
      </c>
      <c r="P145" s="181">
        <v>5.6</v>
      </c>
      <c r="Q145" s="181">
        <v>0.44</v>
      </c>
      <c r="R145" s="167">
        <v>36.8</v>
      </c>
      <c r="S145" s="167"/>
      <c r="T145" s="167"/>
      <c r="U145" s="167"/>
      <c r="V145" s="212">
        <v>11</v>
      </c>
      <c r="W145" s="212">
        <v>15</v>
      </c>
      <c r="X145" s="212">
        <v>0.9</v>
      </c>
      <c r="Y145" s="212">
        <v>0</v>
      </c>
    </row>
    <row r="146" spans="1:25" ht="12.75">
      <c r="A146" s="27" t="s">
        <v>34</v>
      </c>
      <c r="B146" s="222"/>
      <c r="C146" s="222">
        <f aca="true" t="shared" si="13" ref="C146:L146">SUM(C140:C145)</f>
        <v>550</v>
      </c>
      <c r="D146" s="27">
        <f t="shared" si="13"/>
        <v>31.12</v>
      </c>
      <c r="E146" s="176">
        <f t="shared" si="13"/>
        <v>28.220000000000002</v>
      </c>
      <c r="F146" s="27">
        <f t="shared" si="13"/>
        <v>102.44</v>
      </c>
      <c r="G146" s="222">
        <f t="shared" si="13"/>
        <v>789.35</v>
      </c>
      <c r="H146" s="204">
        <f t="shared" si="13"/>
        <v>2336</v>
      </c>
      <c r="I146" s="186">
        <f t="shared" si="13"/>
        <v>2.05</v>
      </c>
      <c r="J146" s="186">
        <f t="shared" si="13"/>
        <v>0.388</v>
      </c>
      <c r="K146" s="186">
        <f t="shared" si="13"/>
        <v>0.49</v>
      </c>
      <c r="L146" s="186">
        <f t="shared" si="13"/>
        <v>0</v>
      </c>
      <c r="M146" s="186"/>
      <c r="N146" s="186">
        <f>SUM(N140:N145)</f>
        <v>294.75</v>
      </c>
      <c r="O146" s="186">
        <f>SUM(O140:O145)</f>
        <v>25.6</v>
      </c>
      <c r="P146" s="186">
        <f>SUM(P140:P145)</f>
        <v>5.6</v>
      </c>
      <c r="Q146" s="186">
        <f>SUM(Q140:Q145)</f>
        <v>7.45</v>
      </c>
      <c r="R146" s="186">
        <f>SUM(R140:R145)</f>
        <v>36.8</v>
      </c>
      <c r="S146" s="186"/>
      <c r="T146" s="186"/>
      <c r="U146" s="186"/>
      <c r="V146" s="27">
        <f>SUM(V140:V145)</f>
        <v>267.13</v>
      </c>
      <c r="W146" s="27">
        <f>SUM(W140:W145)</f>
        <v>46.45</v>
      </c>
      <c r="X146" s="27">
        <f>SUM(X140:X145)</f>
        <v>2.218</v>
      </c>
      <c r="Y146" s="222">
        <f>SUM(Y140:Y145)</f>
        <v>0</v>
      </c>
    </row>
    <row r="147" spans="1:25" ht="12.75">
      <c r="A147" s="268" t="s">
        <v>10</v>
      </c>
      <c r="B147" s="52" t="s">
        <v>103</v>
      </c>
      <c r="C147" s="53">
        <v>60</v>
      </c>
      <c r="D147" s="34">
        <v>0.66</v>
      </c>
      <c r="E147" s="34">
        <v>0.06</v>
      </c>
      <c r="F147" s="34">
        <v>2.28</v>
      </c>
      <c r="G147" s="35">
        <v>14.4</v>
      </c>
      <c r="H147" s="34">
        <v>112</v>
      </c>
      <c r="I147" s="181">
        <v>6</v>
      </c>
      <c r="J147" s="181">
        <v>0.018</v>
      </c>
      <c r="K147" s="181">
        <v>0.024</v>
      </c>
      <c r="L147" s="181"/>
      <c r="M147" s="181"/>
      <c r="N147" s="181">
        <v>13.8</v>
      </c>
      <c r="O147" s="181"/>
      <c r="P147" s="181"/>
      <c r="Q147" s="181">
        <v>0.36</v>
      </c>
      <c r="R147" s="180"/>
      <c r="S147" s="180"/>
      <c r="T147" s="180"/>
      <c r="U147" s="180"/>
      <c r="V147" s="212">
        <v>8.4</v>
      </c>
      <c r="W147" s="212">
        <v>12</v>
      </c>
      <c r="X147" s="212">
        <v>0.54</v>
      </c>
      <c r="Y147" s="212">
        <v>1.5</v>
      </c>
    </row>
    <row r="148" spans="1:25" ht="12.75">
      <c r="A148" s="269"/>
      <c r="B148" s="44" t="s">
        <v>27</v>
      </c>
      <c r="C148" s="43">
        <v>200</v>
      </c>
      <c r="D148" s="6">
        <v>1.28</v>
      </c>
      <c r="E148" s="6">
        <v>4.06</v>
      </c>
      <c r="F148" s="6">
        <v>13.64</v>
      </c>
      <c r="G148" s="6">
        <v>96.2</v>
      </c>
      <c r="H148" s="6">
        <v>161</v>
      </c>
      <c r="I148" s="169">
        <v>0.6</v>
      </c>
      <c r="J148" s="169">
        <v>0.02</v>
      </c>
      <c r="K148" s="169">
        <v>0.012</v>
      </c>
      <c r="L148" s="169"/>
      <c r="M148" s="169"/>
      <c r="N148" s="169">
        <v>6</v>
      </c>
      <c r="O148" s="169"/>
      <c r="P148" s="169"/>
      <c r="Q148" s="169">
        <v>0.28</v>
      </c>
      <c r="R148" s="181"/>
      <c r="S148" s="181"/>
      <c r="T148" s="181"/>
      <c r="U148" s="181"/>
      <c r="V148" s="212">
        <v>26</v>
      </c>
      <c r="W148" s="212">
        <v>24</v>
      </c>
      <c r="X148" s="212">
        <v>0.8</v>
      </c>
      <c r="Y148" s="212">
        <v>6.6</v>
      </c>
    </row>
    <row r="149" spans="1:25" ht="12.75">
      <c r="A149" s="269"/>
      <c r="B149" s="42" t="s">
        <v>44</v>
      </c>
      <c r="C149" s="40">
        <v>90</v>
      </c>
      <c r="D149" s="16">
        <v>14.53</v>
      </c>
      <c r="E149" s="16">
        <v>7.8</v>
      </c>
      <c r="F149" s="16">
        <v>6.88</v>
      </c>
      <c r="G149" s="16">
        <v>178</v>
      </c>
      <c r="H149" s="18">
        <v>339</v>
      </c>
      <c r="I149" s="167">
        <v>0.72</v>
      </c>
      <c r="J149" s="167">
        <v>0.12</v>
      </c>
      <c r="K149" s="167">
        <v>0.12</v>
      </c>
      <c r="L149" s="167"/>
      <c r="M149" s="167"/>
      <c r="N149" s="167">
        <v>44.1</v>
      </c>
      <c r="O149" s="167"/>
      <c r="P149" s="167"/>
      <c r="Q149" s="167">
        <v>0.72</v>
      </c>
      <c r="R149" s="180"/>
      <c r="S149" s="180"/>
      <c r="T149" s="180"/>
      <c r="U149" s="180"/>
      <c r="V149" s="212">
        <v>16.2</v>
      </c>
      <c r="W149" s="212">
        <v>7.76</v>
      </c>
      <c r="X149" s="212">
        <v>0.68</v>
      </c>
      <c r="Y149" s="212">
        <v>0</v>
      </c>
    </row>
    <row r="150" spans="1:25" ht="12.75">
      <c r="A150" s="269"/>
      <c r="B150" s="42" t="s">
        <v>126</v>
      </c>
      <c r="C150" s="40">
        <v>50</v>
      </c>
      <c r="D150" s="6">
        <v>0.54</v>
      </c>
      <c r="E150" s="6">
        <v>1.86</v>
      </c>
      <c r="F150" s="6">
        <v>3.5</v>
      </c>
      <c r="G150" s="6">
        <v>32.8</v>
      </c>
      <c r="H150" s="6">
        <v>462</v>
      </c>
      <c r="I150" s="169">
        <v>0.78</v>
      </c>
      <c r="J150" s="169">
        <v>0</v>
      </c>
      <c r="K150" s="169">
        <v>0</v>
      </c>
      <c r="L150" s="169">
        <v>0</v>
      </c>
      <c r="M150" s="169">
        <v>1</v>
      </c>
      <c r="N150" s="169">
        <v>2.25</v>
      </c>
      <c r="O150" s="169">
        <v>46</v>
      </c>
      <c r="P150" s="169">
        <v>4</v>
      </c>
      <c r="Q150" s="169">
        <v>0.18</v>
      </c>
      <c r="R150" s="169">
        <v>98</v>
      </c>
      <c r="S150" s="180"/>
      <c r="T150" s="180"/>
      <c r="U150" s="180"/>
      <c r="V150" s="212">
        <v>10</v>
      </c>
      <c r="W150" s="212">
        <v>4</v>
      </c>
      <c r="X150" s="212">
        <v>0.4</v>
      </c>
      <c r="Y150" s="212">
        <v>1.4</v>
      </c>
    </row>
    <row r="151" spans="1:25" ht="12.75">
      <c r="A151" s="269"/>
      <c r="B151" s="42" t="s">
        <v>97</v>
      </c>
      <c r="C151" s="40">
        <v>150</v>
      </c>
      <c r="D151" s="16">
        <v>5.5</v>
      </c>
      <c r="E151" s="16">
        <v>5.4</v>
      </c>
      <c r="F151" s="16">
        <v>5.85</v>
      </c>
      <c r="G151" s="16">
        <v>94.5</v>
      </c>
      <c r="H151" s="18">
        <v>428</v>
      </c>
      <c r="I151" s="180">
        <v>25.5</v>
      </c>
      <c r="J151" s="180">
        <v>0.06</v>
      </c>
      <c r="K151" s="180">
        <v>0.045</v>
      </c>
      <c r="L151" s="180">
        <v>0</v>
      </c>
      <c r="M151" s="180"/>
      <c r="N151" s="180">
        <v>91.5</v>
      </c>
      <c r="O151" s="180">
        <v>60</v>
      </c>
      <c r="P151" s="180">
        <v>30</v>
      </c>
      <c r="Q151" s="180">
        <v>1.5</v>
      </c>
      <c r="R151" s="180">
        <v>504</v>
      </c>
      <c r="S151" s="180"/>
      <c r="T151" s="180"/>
      <c r="U151" s="180"/>
      <c r="V151" s="212">
        <v>87</v>
      </c>
      <c r="W151" s="212">
        <v>15</v>
      </c>
      <c r="X151" s="212">
        <v>1.2</v>
      </c>
      <c r="Y151" s="212">
        <v>1.25</v>
      </c>
    </row>
    <row r="152" spans="1:25" ht="12.75">
      <c r="A152" s="269"/>
      <c r="B152" s="44" t="s">
        <v>9</v>
      </c>
      <c r="C152" s="43">
        <v>28</v>
      </c>
      <c r="D152" s="16">
        <v>3.2</v>
      </c>
      <c r="E152" s="16">
        <v>0.6</v>
      </c>
      <c r="F152" s="16">
        <v>16</v>
      </c>
      <c r="G152" s="16">
        <v>83.5</v>
      </c>
      <c r="H152" s="18">
        <v>115</v>
      </c>
      <c r="I152" s="167">
        <v>0</v>
      </c>
      <c r="J152" s="167">
        <v>0.08</v>
      </c>
      <c r="K152" s="167">
        <v>0.039</v>
      </c>
      <c r="L152" s="167"/>
      <c r="M152" s="167"/>
      <c r="N152" s="167">
        <v>16.8</v>
      </c>
      <c r="O152" s="167"/>
      <c r="P152" s="167"/>
      <c r="Q152" s="167">
        <v>1.87</v>
      </c>
      <c r="R152" s="181"/>
      <c r="S152" s="181"/>
      <c r="T152" s="181"/>
      <c r="U152" s="181"/>
      <c r="V152" s="212">
        <v>32.81</v>
      </c>
      <c r="W152" s="212">
        <v>7.91</v>
      </c>
      <c r="X152" s="212">
        <v>0.15</v>
      </c>
      <c r="Y152" s="212">
        <v>0</v>
      </c>
    </row>
    <row r="153" spans="1:25" ht="12.75">
      <c r="A153" s="269"/>
      <c r="B153" s="223" t="s">
        <v>39</v>
      </c>
      <c r="C153" s="40">
        <v>50</v>
      </c>
      <c r="D153" s="13">
        <v>3.8</v>
      </c>
      <c r="E153" s="13">
        <v>0.39</v>
      </c>
      <c r="F153" s="13">
        <v>24.58</v>
      </c>
      <c r="G153" s="13">
        <v>117.5</v>
      </c>
      <c r="H153" s="6">
        <v>114</v>
      </c>
      <c r="I153" s="167">
        <f>I87/C87*C153</f>
        <v>0</v>
      </c>
      <c r="J153" s="189">
        <f>J87/D87*D153</f>
        <v>0.05499999999999999</v>
      </c>
      <c r="K153" s="190">
        <f>K87/E87*E153</f>
        <v>0.014624999999999999</v>
      </c>
      <c r="L153" s="167">
        <v>0</v>
      </c>
      <c r="M153" s="167"/>
      <c r="N153" s="167">
        <f>N87/H87*H153</f>
        <v>8</v>
      </c>
      <c r="O153" s="167">
        <v>32</v>
      </c>
      <c r="P153" s="167">
        <v>7</v>
      </c>
      <c r="Q153" s="189">
        <f>Q87/K87*K153</f>
        <v>0.5362499999999999</v>
      </c>
      <c r="R153" s="181">
        <v>46</v>
      </c>
      <c r="S153" s="180"/>
      <c r="T153" s="180"/>
      <c r="U153" s="180"/>
      <c r="V153" s="212">
        <v>12</v>
      </c>
      <c r="W153" s="212">
        <v>17</v>
      </c>
      <c r="X153" s="212">
        <v>1</v>
      </c>
      <c r="Y153" s="212">
        <v>0</v>
      </c>
    </row>
    <row r="154" spans="1:25" ht="12.75">
      <c r="A154" s="270"/>
      <c r="B154" s="42" t="s">
        <v>194</v>
      </c>
      <c r="C154" s="40">
        <v>180</v>
      </c>
      <c r="D154" s="29">
        <v>0.9</v>
      </c>
      <c r="E154" s="29">
        <v>0.18</v>
      </c>
      <c r="F154" s="29">
        <v>18.18</v>
      </c>
      <c r="G154" s="30">
        <v>82.8</v>
      </c>
      <c r="H154" s="29">
        <v>537</v>
      </c>
      <c r="I154" s="181">
        <v>3.6</v>
      </c>
      <c r="J154" s="182">
        <v>0.018</v>
      </c>
      <c r="K154" s="182">
        <v>0.018</v>
      </c>
      <c r="L154" s="181">
        <v>0</v>
      </c>
      <c r="M154" s="181"/>
      <c r="N154" s="181">
        <v>12.6</v>
      </c>
      <c r="O154" s="181">
        <v>12.6</v>
      </c>
      <c r="P154" s="181">
        <v>7.2</v>
      </c>
      <c r="Q154" s="181">
        <v>2.52</v>
      </c>
      <c r="R154" s="181">
        <v>216</v>
      </c>
      <c r="S154" s="181"/>
      <c r="T154" s="181"/>
      <c r="U154" s="181"/>
      <c r="V154" s="211">
        <v>12.6</v>
      </c>
      <c r="W154" s="211">
        <v>7.2</v>
      </c>
      <c r="X154" s="211">
        <v>2.5</v>
      </c>
      <c r="Y154" s="211">
        <v>3.6</v>
      </c>
    </row>
    <row r="155" spans="1:25" ht="12.75">
      <c r="A155" s="27" t="s">
        <v>34</v>
      </c>
      <c r="B155" s="9"/>
      <c r="C155" s="8">
        <f>SUM(C147:C154)</f>
        <v>808</v>
      </c>
      <c r="D155" s="28">
        <f>SUM(D147:D154)</f>
        <v>30.409999999999997</v>
      </c>
      <c r="E155" s="28">
        <f>SUM(E147:E154)</f>
        <v>20.35</v>
      </c>
      <c r="F155" s="28">
        <f>SUM(F147:F154)</f>
        <v>90.91</v>
      </c>
      <c r="G155" s="28">
        <f>SUM(G147:G154)</f>
        <v>699.7</v>
      </c>
      <c r="H155" s="8"/>
      <c r="I155" s="186">
        <f aca="true" t="shared" si="14" ref="I155:R155">SUM(I147:I154)</f>
        <v>37.2</v>
      </c>
      <c r="J155" s="186">
        <f t="shared" si="14"/>
        <v>0.371</v>
      </c>
      <c r="K155" s="186">
        <f t="shared" si="14"/>
        <v>0.272625</v>
      </c>
      <c r="L155" s="186">
        <f t="shared" si="14"/>
        <v>0</v>
      </c>
      <c r="M155" s="186">
        <f t="shared" si="14"/>
        <v>1</v>
      </c>
      <c r="N155" s="186">
        <f t="shared" si="14"/>
        <v>195.05</v>
      </c>
      <c r="O155" s="186">
        <f t="shared" si="14"/>
        <v>150.6</v>
      </c>
      <c r="P155" s="186">
        <f t="shared" si="14"/>
        <v>48.2</v>
      </c>
      <c r="Q155" s="186">
        <f t="shared" si="14"/>
        <v>7.9662500000000005</v>
      </c>
      <c r="R155" s="186">
        <f t="shared" si="14"/>
        <v>864</v>
      </c>
      <c r="S155" s="186"/>
      <c r="T155" s="186"/>
      <c r="U155" s="186"/>
      <c r="V155" s="28">
        <f>SUM(V147:V154)</f>
        <v>205.01</v>
      </c>
      <c r="W155" s="28">
        <f>SUM(W147:W154)</f>
        <v>94.87</v>
      </c>
      <c r="X155" s="28">
        <f>SUM(X147:X154)</f>
        <v>7.27</v>
      </c>
      <c r="Y155" s="28">
        <f>SUM(Y147:Y154)</f>
        <v>14.35</v>
      </c>
    </row>
    <row r="156" spans="1:25" ht="25.5">
      <c r="A156" s="2" t="s">
        <v>16</v>
      </c>
      <c r="B156" s="3"/>
      <c r="C156" s="2">
        <f>C155+C146</f>
        <v>1358</v>
      </c>
      <c r="D156" s="2">
        <f>D155+D146</f>
        <v>61.53</v>
      </c>
      <c r="E156" s="2">
        <f>E155+E146</f>
        <v>48.57000000000001</v>
      </c>
      <c r="F156" s="2">
        <f>F155+F146</f>
        <v>193.35</v>
      </c>
      <c r="G156" s="2">
        <f>G155+G146</f>
        <v>1489.0500000000002</v>
      </c>
      <c r="H156" s="2"/>
      <c r="I156" s="2">
        <f aca="true" t="shared" si="15" ref="I156:U156">I155+I146</f>
        <v>39.25</v>
      </c>
      <c r="J156" s="2">
        <f t="shared" si="15"/>
        <v>0.759</v>
      </c>
      <c r="K156" s="2">
        <f t="shared" si="15"/>
        <v>0.762625</v>
      </c>
      <c r="L156" s="2">
        <f t="shared" si="15"/>
        <v>0</v>
      </c>
      <c r="M156" s="2">
        <f t="shared" si="15"/>
        <v>1</v>
      </c>
      <c r="N156" s="2">
        <f t="shared" si="15"/>
        <v>489.8</v>
      </c>
      <c r="O156" s="2">
        <f t="shared" si="15"/>
        <v>176.2</v>
      </c>
      <c r="P156" s="2">
        <f t="shared" si="15"/>
        <v>53.800000000000004</v>
      </c>
      <c r="Q156" s="2">
        <f t="shared" si="15"/>
        <v>15.416250000000002</v>
      </c>
      <c r="R156" s="2">
        <f t="shared" si="15"/>
        <v>900.8</v>
      </c>
      <c r="S156" s="2">
        <f t="shared" si="15"/>
        <v>0</v>
      </c>
      <c r="T156" s="2">
        <f t="shared" si="15"/>
        <v>0</v>
      </c>
      <c r="U156" s="2">
        <f t="shared" si="15"/>
        <v>0</v>
      </c>
      <c r="V156" s="2">
        <f>V155+V146</f>
        <v>472.14</v>
      </c>
      <c r="W156" s="2">
        <f>W155+W146</f>
        <v>141.32</v>
      </c>
      <c r="X156" s="2">
        <f>X155+X146</f>
        <v>9.488</v>
      </c>
      <c r="Y156" s="2">
        <f>Y155+Y146</f>
        <v>14.35</v>
      </c>
    </row>
    <row r="157" spans="1:25" ht="12.75">
      <c r="A157" s="250" t="s">
        <v>0</v>
      </c>
      <c r="B157" s="250" t="s">
        <v>2</v>
      </c>
      <c r="C157" s="250" t="s">
        <v>1</v>
      </c>
      <c r="D157" s="261" t="s">
        <v>13</v>
      </c>
      <c r="E157" s="261"/>
      <c r="F157" s="261"/>
      <c r="G157" s="250" t="s">
        <v>6</v>
      </c>
      <c r="H157" s="250" t="s">
        <v>7</v>
      </c>
      <c r="I157" s="265" t="s">
        <v>165</v>
      </c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7"/>
      <c r="V157" s="243" t="s">
        <v>165</v>
      </c>
      <c r="W157" s="243"/>
      <c r="X157" s="243"/>
      <c r="Y157" s="243"/>
    </row>
    <row r="158" spans="1:25" ht="25.5">
      <c r="A158" s="251"/>
      <c r="B158" s="251"/>
      <c r="C158" s="251"/>
      <c r="D158" s="5" t="s">
        <v>3</v>
      </c>
      <c r="E158" s="5" t="s">
        <v>4</v>
      </c>
      <c r="F158" s="5" t="s">
        <v>5</v>
      </c>
      <c r="G158" s="251"/>
      <c r="H158" s="251"/>
      <c r="I158" s="217" t="s">
        <v>154</v>
      </c>
      <c r="J158" s="217" t="s">
        <v>156</v>
      </c>
      <c r="K158" s="217" t="s">
        <v>157</v>
      </c>
      <c r="L158" s="217" t="s">
        <v>155</v>
      </c>
      <c r="M158" s="217" t="s">
        <v>158</v>
      </c>
      <c r="N158" s="217" t="s">
        <v>159</v>
      </c>
      <c r="O158" s="217" t="s">
        <v>166</v>
      </c>
      <c r="P158" s="217" t="s">
        <v>160</v>
      </c>
      <c r="Q158" s="217" t="s">
        <v>167</v>
      </c>
      <c r="R158" s="217" t="s">
        <v>161</v>
      </c>
      <c r="S158" s="217" t="s">
        <v>162</v>
      </c>
      <c r="T158" s="217" t="s">
        <v>163</v>
      </c>
      <c r="U158" s="217" t="s">
        <v>164</v>
      </c>
      <c r="V158" s="209" t="s">
        <v>175</v>
      </c>
      <c r="W158" s="209" t="s">
        <v>176</v>
      </c>
      <c r="X158" s="209" t="s">
        <v>177</v>
      </c>
      <c r="Y158" s="220" t="s">
        <v>178</v>
      </c>
    </row>
    <row r="159" spans="1:25" ht="25.5">
      <c r="A159" s="4" t="s">
        <v>22</v>
      </c>
      <c r="B159" s="4"/>
      <c r="C159" s="4"/>
      <c r="D159" s="5"/>
      <c r="E159" s="5"/>
      <c r="F159" s="5"/>
      <c r="G159" s="4"/>
      <c r="H159" s="4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20"/>
      <c r="W159" s="220"/>
      <c r="X159" s="220"/>
      <c r="Y159" s="220"/>
    </row>
    <row r="160" spans="1:25" ht="12.75">
      <c r="A160" s="244" t="s">
        <v>35</v>
      </c>
      <c r="B160" s="42" t="s">
        <v>104</v>
      </c>
      <c r="C160" s="40">
        <v>150</v>
      </c>
      <c r="D160" s="13">
        <v>9.07</v>
      </c>
      <c r="E160" s="13">
        <v>7.6</v>
      </c>
      <c r="F160" s="13">
        <v>25.5</v>
      </c>
      <c r="G160" s="13">
        <v>206.25</v>
      </c>
      <c r="H160" s="6">
        <v>301</v>
      </c>
      <c r="I160" s="167">
        <v>0.075</v>
      </c>
      <c r="J160" s="167">
        <v>0.06</v>
      </c>
      <c r="K160" s="167">
        <v>0.075</v>
      </c>
      <c r="L160" s="167"/>
      <c r="M160" s="167"/>
      <c r="N160" s="167">
        <v>155.25</v>
      </c>
      <c r="O160" s="167"/>
      <c r="P160" s="167"/>
      <c r="Q160" s="167">
        <v>0.825</v>
      </c>
      <c r="R160" s="181"/>
      <c r="S160" s="181"/>
      <c r="T160" s="181"/>
      <c r="U160" s="181"/>
      <c r="V160" s="212">
        <v>79.1</v>
      </c>
      <c r="W160" s="215">
        <v>6.7</v>
      </c>
      <c r="X160" s="215">
        <v>0.55</v>
      </c>
      <c r="Y160" s="212">
        <v>0.18</v>
      </c>
    </row>
    <row r="161" spans="1:25" ht="12.75">
      <c r="A161" s="244"/>
      <c r="B161" s="54" t="s">
        <v>129</v>
      </c>
      <c r="C161" s="51">
        <v>50</v>
      </c>
      <c r="D161" s="21">
        <v>1.26</v>
      </c>
      <c r="E161" s="23">
        <v>4</v>
      </c>
      <c r="F161" s="21">
        <v>4.33</v>
      </c>
      <c r="G161" s="21">
        <v>58.05</v>
      </c>
      <c r="H161" s="22">
        <v>448</v>
      </c>
      <c r="I161" s="181">
        <v>0.35</v>
      </c>
      <c r="J161" s="181">
        <v>0.019</v>
      </c>
      <c r="K161" s="181">
        <v>0.036</v>
      </c>
      <c r="L161" s="181"/>
      <c r="M161" s="181"/>
      <c r="N161" s="181">
        <v>27.9</v>
      </c>
      <c r="O161" s="181"/>
      <c r="P161" s="181"/>
      <c r="Q161" s="181">
        <v>0.14</v>
      </c>
      <c r="R161" s="181"/>
      <c r="S161" s="181"/>
      <c r="T161" s="181"/>
      <c r="U161" s="181"/>
      <c r="V161" s="212">
        <v>56</v>
      </c>
      <c r="W161" s="212">
        <v>2</v>
      </c>
      <c r="X161" s="212">
        <v>0.1</v>
      </c>
      <c r="Y161" s="212">
        <v>0</v>
      </c>
    </row>
    <row r="162" spans="1:25" ht="24">
      <c r="A162" s="244"/>
      <c r="B162" s="42" t="s">
        <v>55</v>
      </c>
      <c r="C162" s="45">
        <v>200</v>
      </c>
      <c r="D162" s="61">
        <v>0.2</v>
      </c>
      <c r="E162" s="61">
        <v>0.12</v>
      </c>
      <c r="F162" s="61">
        <v>39</v>
      </c>
      <c r="G162" s="64">
        <v>158</v>
      </c>
      <c r="H162" s="61">
        <v>524</v>
      </c>
      <c r="I162" s="203">
        <v>2.6</v>
      </c>
      <c r="J162" s="203">
        <v>0.08</v>
      </c>
      <c r="K162" s="203">
        <v>0</v>
      </c>
      <c r="L162" s="203"/>
      <c r="M162" s="203"/>
      <c r="N162" s="203">
        <v>22</v>
      </c>
      <c r="O162" s="203"/>
      <c r="P162" s="203"/>
      <c r="Q162" s="203">
        <v>0.2</v>
      </c>
      <c r="R162" s="203"/>
      <c r="S162" s="203"/>
      <c r="T162" s="203"/>
      <c r="U162" s="203"/>
      <c r="V162" s="212">
        <v>22</v>
      </c>
      <c r="W162" s="212">
        <v>6</v>
      </c>
      <c r="X162" s="212">
        <v>0.2</v>
      </c>
      <c r="Y162" s="212">
        <v>4.4</v>
      </c>
    </row>
    <row r="163" spans="1:25" ht="12.75">
      <c r="A163" s="244"/>
      <c r="B163" s="223" t="s">
        <v>138</v>
      </c>
      <c r="C163" s="40">
        <v>200</v>
      </c>
      <c r="D163" s="6">
        <v>5.8</v>
      </c>
      <c r="E163" s="6">
        <v>5</v>
      </c>
      <c r="F163" s="6">
        <v>9.6</v>
      </c>
      <c r="G163" s="6">
        <v>106</v>
      </c>
      <c r="H163" s="6">
        <v>515</v>
      </c>
      <c r="I163" s="167">
        <v>2.6</v>
      </c>
      <c r="J163" s="167">
        <v>0.08</v>
      </c>
      <c r="K163" s="167">
        <v>0.3</v>
      </c>
      <c r="L163" s="167"/>
      <c r="M163" s="167"/>
      <c r="N163" s="167">
        <v>240</v>
      </c>
      <c r="O163" s="167"/>
      <c r="P163" s="167"/>
      <c r="Q163" s="167">
        <v>0.2</v>
      </c>
      <c r="R163" s="181"/>
      <c r="S163" s="181"/>
      <c r="T163" s="181"/>
      <c r="U163" s="181"/>
      <c r="V163" s="211">
        <v>240</v>
      </c>
      <c r="W163" s="211">
        <v>28</v>
      </c>
      <c r="X163" s="211">
        <v>0.2</v>
      </c>
      <c r="Y163" s="211">
        <v>2.6</v>
      </c>
    </row>
    <row r="164" spans="1:25" ht="12.75">
      <c r="A164" s="244"/>
      <c r="B164" s="44" t="s">
        <v>9</v>
      </c>
      <c r="C164" s="43">
        <v>20</v>
      </c>
      <c r="D164" s="16">
        <v>3.2</v>
      </c>
      <c r="E164" s="16">
        <v>0.6</v>
      </c>
      <c r="F164" s="16">
        <v>16</v>
      </c>
      <c r="G164" s="16">
        <v>83.5</v>
      </c>
      <c r="H164" s="18">
        <v>115</v>
      </c>
      <c r="I164" s="167">
        <v>0</v>
      </c>
      <c r="J164" s="167">
        <v>0.08</v>
      </c>
      <c r="K164" s="167">
        <v>0.039</v>
      </c>
      <c r="L164" s="167"/>
      <c r="M164" s="167"/>
      <c r="N164" s="167">
        <v>16.8</v>
      </c>
      <c r="O164" s="167"/>
      <c r="P164" s="167"/>
      <c r="Q164" s="167">
        <v>1.87</v>
      </c>
      <c r="R164" s="181"/>
      <c r="S164" s="181"/>
      <c r="T164" s="181"/>
      <c r="U164" s="181"/>
      <c r="V164" s="212">
        <v>23.43</v>
      </c>
      <c r="W164" s="212">
        <v>5.65</v>
      </c>
      <c r="X164" s="212">
        <v>0.1</v>
      </c>
      <c r="Y164" s="212">
        <v>0</v>
      </c>
    </row>
    <row r="165" spans="1:25" ht="12.75">
      <c r="A165" s="244"/>
      <c r="B165" s="223" t="s">
        <v>39</v>
      </c>
      <c r="C165" s="40">
        <v>40</v>
      </c>
      <c r="D165" s="29">
        <v>3.04</v>
      </c>
      <c r="E165" s="29">
        <v>0.32</v>
      </c>
      <c r="F165" s="29">
        <v>19.68</v>
      </c>
      <c r="G165" s="30">
        <v>94</v>
      </c>
      <c r="H165" s="29">
        <v>114</v>
      </c>
      <c r="I165" s="181">
        <v>0</v>
      </c>
      <c r="J165" s="181">
        <v>0.044</v>
      </c>
      <c r="K165" s="181">
        <v>0.012</v>
      </c>
      <c r="L165" s="181">
        <v>0</v>
      </c>
      <c r="M165" s="181"/>
      <c r="N165" s="181">
        <v>8</v>
      </c>
      <c r="O165" s="181">
        <v>25.6</v>
      </c>
      <c r="P165" s="181">
        <v>5.6</v>
      </c>
      <c r="Q165" s="181">
        <v>0.44</v>
      </c>
      <c r="R165" s="167">
        <v>36.8</v>
      </c>
      <c r="S165" s="167"/>
      <c r="T165" s="167"/>
      <c r="U165" s="167"/>
      <c r="V165" s="212">
        <v>11</v>
      </c>
      <c r="W165" s="212">
        <v>15</v>
      </c>
      <c r="X165" s="212">
        <v>0.9</v>
      </c>
      <c r="Y165" s="212">
        <v>0</v>
      </c>
    </row>
    <row r="166" spans="1:25" ht="12.75">
      <c r="A166" s="27" t="s">
        <v>34</v>
      </c>
      <c r="B166" s="222"/>
      <c r="C166" s="222">
        <f>SUM(C160:C165)</f>
        <v>660</v>
      </c>
      <c r="D166" s="27">
        <f>SUM(D160:D165)</f>
        <v>22.569999999999997</v>
      </c>
      <c r="E166" s="27">
        <f>SUM(E160:E165)</f>
        <v>17.64</v>
      </c>
      <c r="F166" s="27">
        <f>SUM(F160:F165)</f>
        <v>114.10999999999999</v>
      </c>
      <c r="G166" s="222">
        <f>SUM(G160:G165)</f>
        <v>705.8</v>
      </c>
      <c r="H166" s="222"/>
      <c r="I166" s="185">
        <f aca="true" t="shared" si="16" ref="I166:N166">SUM(I160:I165)</f>
        <v>5.625</v>
      </c>
      <c r="J166" s="185">
        <f t="shared" si="16"/>
        <v>0.363</v>
      </c>
      <c r="K166" s="185">
        <f t="shared" si="16"/>
        <v>0.46199999999999997</v>
      </c>
      <c r="L166" s="185">
        <f t="shared" si="16"/>
        <v>0</v>
      </c>
      <c r="M166" s="185">
        <f t="shared" si="16"/>
        <v>0</v>
      </c>
      <c r="N166" s="185">
        <f t="shared" si="16"/>
        <v>469.95</v>
      </c>
      <c r="O166" s="185"/>
      <c r="P166" s="185"/>
      <c r="Q166" s="185">
        <f>SUM(Q160:Q165)</f>
        <v>3.6750000000000003</v>
      </c>
      <c r="R166" s="186"/>
      <c r="S166" s="186"/>
      <c r="T166" s="186"/>
      <c r="U166" s="186"/>
      <c r="V166" s="27">
        <f>SUM(V160:V165)</f>
        <v>431.53000000000003</v>
      </c>
      <c r="W166" s="27">
        <f>SUM(W160:W165)</f>
        <v>63.35</v>
      </c>
      <c r="X166" s="27">
        <f>SUM(X160:X165)</f>
        <v>2.0500000000000003</v>
      </c>
      <c r="Y166" s="222">
        <f>SUM(Y160:Y165)</f>
        <v>7.18</v>
      </c>
    </row>
    <row r="167" spans="1:25" ht="12.75">
      <c r="A167" s="268" t="s">
        <v>10</v>
      </c>
      <c r="B167" s="42" t="s">
        <v>56</v>
      </c>
      <c r="C167" s="40">
        <v>60</v>
      </c>
      <c r="D167" s="30">
        <v>5.5</v>
      </c>
      <c r="E167" s="30">
        <v>3.48</v>
      </c>
      <c r="F167" s="30">
        <v>38.24</v>
      </c>
      <c r="G167" s="30">
        <v>206.4</v>
      </c>
      <c r="H167" s="30">
        <v>181</v>
      </c>
      <c r="I167" s="181">
        <v>0.3</v>
      </c>
      <c r="J167" s="181">
        <v>0.11</v>
      </c>
      <c r="K167" s="181">
        <v>0.039</v>
      </c>
      <c r="L167" s="181"/>
      <c r="M167" s="181"/>
      <c r="N167" s="181">
        <v>15.9</v>
      </c>
      <c r="O167" s="181"/>
      <c r="P167" s="181"/>
      <c r="Q167" s="181">
        <v>1.82</v>
      </c>
      <c r="R167" s="167"/>
      <c r="S167" s="167"/>
      <c r="T167" s="167"/>
      <c r="U167" s="167"/>
      <c r="V167" s="212">
        <v>26.66</v>
      </c>
      <c r="W167" s="212">
        <v>17.83</v>
      </c>
      <c r="X167" s="212">
        <v>0.25</v>
      </c>
      <c r="Y167" s="212">
        <v>1.33</v>
      </c>
    </row>
    <row r="168" spans="1:25" ht="12.75">
      <c r="A168" s="269"/>
      <c r="B168" s="44" t="s">
        <v>151</v>
      </c>
      <c r="C168" s="65">
        <v>200</v>
      </c>
      <c r="D168" s="63">
        <v>1.84</v>
      </c>
      <c r="E168" s="63">
        <v>3.4</v>
      </c>
      <c r="F168" s="63">
        <v>12.1</v>
      </c>
      <c r="G168" s="63">
        <v>87.4</v>
      </c>
      <c r="H168" s="63">
        <v>149</v>
      </c>
      <c r="I168" s="181">
        <v>6.9</v>
      </c>
      <c r="J168" s="181">
        <v>0.15</v>
      </c>
      <c r="K168" s="181">
        <v>0.048</v>
      </c>
      <c r="L168" s="181"/>
      <c r="M168" s="181"/>
      <c r="N168" s="181">
        <v>15.2</v>
      </c>
      <c r="O168" s="181"/>
      <c r="P168" s="181"/>
      <c r="Q168" s="181">
        <v>0.74</v>
      </c>
      <c r="R168" s="181"/>
      <c r="S168" s="181"/>
      <c r="T168" s="181"/>
      <c r="U168" s="181"/>
      <c r="V168" s="212">
        <v>66</v>
      </c>
      <c r="W168" s="212">
        <v>18</v>
      </c>
      <c r="X168" s="212">
        <v>0.18</v>
      </c>
      <c r="Y168" s="212">
        <v>0.8</v>
      </c>
    </row>
    <row r="169" spans="1:25" ht="12.75">
      <c r="A169" s="269"/>
      <c r="B169" s="42" t="s">
        <v>117</v>
      </c>
      <c r="C169" s="40">
        <v>90</v>
      </c>
      <c r="D169" s="30">
        <v>12.15</v>
      </c>
      <c r="E169" s="30">
        <v>8.28</v>
      </c>
      <c r="F169" s="30">
        <v>7.74</v>
      </c>
      <c r="G169" s="30">
        <v>143.1</v>
      </c>
      <c r="H169" s="30">
        <v>581</v>
      </c>
      <c r="I169" s="169">
        <v>9</v>
      </c>
      <c r="J169" s="169">
        <v>0.17</v>
      </c>
      <c r="K169" s="169">
        <v>1.26</v>
      </c>
      <c r="L169" s="169">
        <v>36</v>
      </c>
      <c r="M169" s="169"/>
      <c r="N169" s="169">
        <v>22.5</v>
      </c>
      <c r="O169" s="169">
        <v>20</v>
      </c>
      <c r="P169" s="169">
        <v>3</v>
      </c>
      <c r="Q169" s="169">
        <v>4.32</v>
      </c>
      <c r="R169" s="167">
        <v>26</v>
      </c>
      <c r="S169" s="167"/>
      <c r="T169" s="167"/>
      <c r="U169" s="167"/>
      <c r="V169" s="212">
        <v>27</v>
      </c>
      <c r="W169" s="212">
        <v>15.3</v>
      </c>
      <c r="X169" s="212">
        <v>0.45</v>
      </c>
      <c r="Y169" s="212">
        <v>0</v>
      </c>
    </row>
    <row r="170" spans="1:25" ht="12.75">
      <c r="A170" s="269"/>
      <c r="B170" s="42" t="s">
        <v>45</v>
      </c>
      <c r="C170" s="40">
        <v>150</v>
      </c>
      <c r="D170" s="30">
        <v>3.15</v>
      </c>
      <c r="E170" s="30">
        <v>6.6</v>
      </c>
      <c r="F170" s="30">
        <v>16.35</v>
      </c>
      <c r="G170" s="30">
        <v>138</v>
      </c>
      <c r="H170" s="30">
        <v>434</v>
      </c>
      <c r="I170" s="169">
        <v>5.1</v>
      </c>
      <c r="J170" s="169">
        <v>0.13</v>
      </c>
      <c r="K170" s="169">
        <v>0.1</v>
      </c>
      <c r="L170" s="169"/>
      <c r="M170" s="169"/>
      <c r="N170" s="169">
        <v>39</v>
      </c>
      <c r="O170" s="169"/>
      <c r="P170" s="169"/>
      <c r="Q170" s="169">
        <v>1</v>
      </c>
      <c r="R170" s="167"/>
      <c r="S170" s="167"/>
      <c r="T170" s="167"/>
      <c r="U170" s="167"/>
      <c r="V170" s="212">
        <v>60</v>
      </c>
      <c r="W170" s="212">
        <v>8.2</v>
      </c>
      <c r="X170" s="212">
        <v>0.1</v>
      </c>
      <c r="Y170" s="212">
        <v>2.1</v>
      </c>
    </row>
    <row r="171" spans="1:25" ht="12.75">
      <c r="A171" s="269"/>
      <c r="B171" s="44" t="s">
        <v>9</v>
      </c>
      <c r="C171" s="43">
        <v>28</v>
      </c>
      <c r="D171" s="16">
        <v>3.2</v>
      </c>
      <c r="E171" s="16">
        <v>0.6</v>
      </c>
      <c r="F171" s="16">
        <v>16</v>
      </c>
      <c r="G171" s="16">
        <v>83.5</v>
      </c>
      <c r="H171" s="18">
        <v>115</v>
      </c>
      <c r="I171" s="167">
        <v>0</v>
      </c>
      <c r="J171" s="167">
        <v>0.08</v>
      </c>
      <c r="K171" s="167">
        <v>0.039</v>
      </c>
      <c r="L171" s="167"/>
      <c r="M171" s="167"/>
      <c r="N171" s="167">
        <v>16.8</v>
      </c>
      <c r="O171" s="167"/>
      <c r="P171" s="167"/>
      <c r="Q171" s="167">
        <v>1.87</v>
      </c>
      <c r="R171" s="181"/>
      <c r="S171" s="181"/>
      <c r="T171" s="181"/>
      <c r="U171" s="181"/>
      <c r="V171" s="212">
        <v>32.81</v>
      </c>
      <c r="W171" s="212">
        <v>7.91</v>
      </c>
      <c r="X171" s="212">
        <v>0.15</v>
      </c>
      <c r="Y171" s="212">
        <v>0</v>
      </c>
    </row>
    <row r="172" spans="1:25" ht="12.75">
      <c r="A172" s="269"/>
      <c r="B172" s="223" t="s">
        <v>39</v>
      </c>
      <c r="C172" s="40">
        <v>50</v>
      </c>
      <c r="D172" s="13">
        <v>3.8</v>
      </c>
      <c r="E172" s="13">
        <v>0.39</v>
      </c>
      <c r="F172" s="13">
        <v>24.58</v>
      </c>
      <c r="G172" s="13">
        <v>117.5</v>
      </c>
      <c r="H172" s="6">
        <v>114</v>
      </c>
      <c r="I172" s="167" t="e">
        <f>#REF!/#REF!*C172</f>
        <v>#REF!</v>
      </c>
      <c r="J172" s="189" t="e">
        <f>#REF!/#REF!*D172</f>
        <v>#REF!</v>
      </c>
      <c r="K172" s="190" t="e">
        <f>#REF!/#REF!*E172</f>
        <v>#REF!</v>
      </c>
      <c r="L172" s="167">
        <v>0</v>
      </c>
      <c r="M172" s="167"/>
      <c r="N172" s="167" t="e">
        <f>#REF!/#REF!*H172</f>
        <v>#REF!</v>
      </c>
      <c r="O172" s="167">
        <v>32</v>
      </c>
      <c r="P172" s="167">
        <v>7</v>
      </c>
      <c r="Q172" s="206">
        <v>0.54</v>
      </c>
      <c r="R172" s="181">
        <v>46</v>
      </c>
      <c r="S172" s="181"/>
      <c r="T172" s="181"/>
      <c r="U172" s="181"/>
      <c r="V172" s="212">
        <v>12</v>
      </c>
      <c r="W172" s="212">
        <v>17</v>
      </c>
      <c r="X172" s="212">
        <v>1</v>
      </c>
      <c r="Y172" s="212">
        <v>0</v>
      </c>
    </row>
    <row r="173" spans="1:25" ht="12.75">
      <c r="A173" s="270"/>
      <c r="B173" s="42" t="s">
        <v>59</v>
      </c>
      <c r="C173" s="40">
        <v>200</v>
      </c>
      <c r="D173" s="30">
        <v>0.5</v>
      </c>
      <c r="E173" s="30">
        <v>0</v>
      </c>
      <c r="F173" s="30">
        <v>27</v>
      </c>
      <c r="G173" s="30">
        <v>110</v>
      </c>
      <c r="H173" s="30">
        <v>527</v>
      </c>
      <c r="I173" s="167">
        <v>0.5</v>
      </c>
      <c r="J173" s="167">
        <v>0.01</v>
      </c>
      <c r="K173" s="167">
        <v>0.01</v>
      </c>
      <c r="L173" s="167"/>
      <c r="M173" s="167"/>
      <c r="N173" s="167">
        <v>28</v>
      </c>
      <c r="O173" s="167"/>
      <c r="P173" s="167"/>
      <c r="Q173" s="167">
        <v>1.5</v>
      </c>
      <c r="R173" s="167"/>
      <c r="S173" s="167"/>
      <c r="T173" s="167"/>
      <c r="U173" s="167"/>
      <c r="V173" s="212">
        <v>10</v>
      </c>
      <c r="W173" s="212">
        <v>5</v>
      </c>
      <c r="X173" s="212">
        <v>0.2</v>
      </c>
      <c r="Y173" s="212">
        <v>1.8</v>
      </c>
    </row>
    <row r="174" spans="1:25" ht="12.75">
      <c r="A174" s="166" t="s">
        <v>34</v>
      </c>
      <c r="B174" s="195"/>
      <c r="C174" s="196">
        <f>SUM(C167:C173)</f>
        <v>778</v>
      </c>
      <c r="D174" s="197">
        <f>SUM(D167:D173)</f>
        <v>30.14</v>
      </c>
      <c r="E174" s="197">
        <f>SUM(E167:E173)</f>
        <v>22.75</v>
      </c>
      <c r="F174" s="197">
        <f>SUM(F167:F173)</f>
        <v>142.01</v>
      </c>
      <c r="G174" s="197">
        <f>SUM(G167:G173)</f>
        <v>885.9</v>
      </c>
      <c r="H174" s="196"/>
      <c r="I174" s="171" t="e">
        <f>SUM(I167:I173)</f>
        <v>#REF!</v>
      </c>
      <c r="J174" s="171" t="e">
        <f>SUM(J167:J173)</f>
        <v>#REF!</v>
      </c>
      <c r="K174" s="171" t="e">
        <f>SUM(K167:K173)</f>
        <v>#REF!</v>
      </c>
      <c r="L174" s="171"/>
      <c r="M174" s="171"/>
      <c r="N174" s="171" t="e">
        <f>SUM(N167:N173)</f>
        <v>#REF!</v>
      </c>
      <c r="O174" s="171"/>
      <c r="P174" s="171"/>
      <c r="Q174" s="171">
        <f>SUM(Q167:Q173)</f>
        <v>11.79</v>
      </c>
      <c r="R174" s="187"/>
      <c r="S174" s="187"/>
      <c r="T174" s="187"/>
      <c r="U174" s="187"/>
      <c r="V174" s="197">
        <f>SUM(V167:V173)</f>
        <v>234.47</v>
      </c>
      <c r="W174" s="197">
        <f>SUM(W167:W173)</f>
        <v>89.24</v>
      </c>
      <c r="X174" s="197">
        <f>SUM(X167:X173)</f>
        <v>2.33</v>
      </c>
      <c r="Y174" s="197">
        <f>SUM(Y167:Y173)</f>
        <v>6.03</v>
      </c>
    </row>
    <row r="175" spans="1:25" ht="25.5">
      <c r="A175" s="8" t="s">
        <v>16</v>
      </c>
      <c r="B175" s="9"/>
      <c r="C175" s="8">
        <f>C174+C166</f>
        <v>1438</v>
      </c>
      <c r="D175" s="8">
        <f>D174+D166</f>
        <v>52.709999999999994</v>
      </c>
      <c r="E175" s="8">
        <f>E174+E166</f>
        <v>40.39</v>
      </c>
      <c r="F175" s="8">
        <f>F174+F166</f>
        <v>256.12</v>
      </c>
      <c r="G175" s="8">
        <f>G174+G166</f>
        <v>1591.6999999999998</v>
      </c>
      <c r="H175" s="8"/>
      <c r="I175" s="8" t="e">
        <f aca="true" t="shared" si="17" ref="I175:Y175">I174+I166</f>
        <v>#REF!</v>
      </c>
      <c r="J175" s="8" t="e">
        <f t="shared" si="17"/>
        <v>#REF!</v>
      </c>
      <c r="K175" s="8" t="e">
        <f t="shared" si="17"/>
        <v>#REF!</v>
      </c>
      <c r="L175" s="8">
        <f t="shared" si="17"/>
        <v>0</v>
      </c>
      <c r="M175" s="8">
        <f t="shared" si="17"/>
        <v>0</v>
      </c>
      <c r="N175" s="8" t="e">
        <f t="shared" si="17"/>
        <v>#REF!</v>
      </c>
      <c r="O175" s="8">
        <f t="shared" si="17"/>
        <v>0</v>
      </c>
      <c r="P175" s="8">
        <f t="shared" si="17"/>
        <v>0</v>
      </c>
      <c r="Q175" s="8">
        <f t="shared" si="17"/>
        <v>15.465</v>
      </c>
      <c r="R175" s="8">
        <f t="shared" si="17"/>
        <v>0</v>
      </c>
      <c r="S175" s="8">
        <f t="shared" si="17"/>
        <v>0</v>
      </c>
      <c r="T175" s="8">
        <f t="shared" si="17"/>
        <v>0</v>
      </c>
      <c r="U175" s="8">
        <f t="shared" si="17"/>
        <v>0</v>
      </c>
      <c r="V175" s="8">
        <f t="shared" si="17"/>
        <v>666</v>
      </c>
      <c r="W175" s="8">
        <f t="shared" si="17"/>
        <v>152.59</v>
      </c>
      <c r="X175" s="8">
        <f t="shared" si="17"/>
        <v>4.380000000000001</v>
      </c>
      <c r="Y175" s="8">
        <f t="shared" si="17"/>
        <v>13.21</v>
      </c>
    </row>
    <row r="176" spans="1:25" ht="12.75">
      <c r="A176" s="250" t="s">
        <v>0</v>
      </c>
      <c r="B176" s="250" t="s">
        <v>2</v>
      </c>
      <c r="C176" s="250" t="s">
        <v>1</v>
      </c>
      <c r="D176" s="261" t="s">
        <v>13</v>
      </c>
      <c r="E176" s="261"/>
      <c r="F176" s="261"/>
      <c r="G176" s="250" t="s">
        <v>6</v>
      </c>
      <c r="H176" s="250" t="s">
        <v>7</v>
      </c>
      <c r="I176" s="265" t="s">
        <v>165</v>
      </c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7"/>
      <c r="V176" s="243" t="s">
        <v>165</v>
      </c>
      <c r="W176" s="243"/>
      <c r="X176" s="243"/>
      <c r="Y176" s="243"/>
    </row>
    <row r="177" spans="1:25" ht="25.5">
      <c r="A177" s="251"/>
      <c r="B177" s="251"/>
      <c r="C177" s="251"/>
      <c r="D177" s="5" t="s">
        <v>3</v>
      </c>
      <c r="E177" s="5" t="s">
        <v>4</v>
      </c>
      <c r="F177" s="5" t="s">
        <v>5</v>
      </c>
      <c r="G177" s="251"/>
      <c r="H177" s="251"/>
      <c r="I177" s="217" t="s">
        <v>154</v>
      </c>
      <c r="J177" s="217" t="s">
        <v>156</v>
      </c>
      <c r="K177" s="217" t="s">
        <v>157</v>
      </c>
      <c r="L177" s="217" t="s">
        <v>155</v>
      </c>
      <c r="M177" s="217" t="s">
        <v>158</v>
      </c>
      <c r="N177" s="217" t="s">
        <v>159</v>
      </c>
      <c r="O177" s="217" t="s">
        <v>166</v>
      </c>
      <c r="P177" s="217" t="s">
        <v>160</v>
      </c>
      <c r="Q177" s="217" t="s">
        <v>167</v>
      </c>
      <c r="R177" s="217" t="s">
        <v>161</v>
      </c>
      <c r="S177" s="217" t="s">
        <v>162</v>
      </c>
      <c r="T177" s="217" t="s">
        <v>163</v>
      </c>
      <c r="U177" s="217" t="s">
        <v>164</v>
      </c>
      <c r="V177" s="209" t="s">
        <v>175</v>
      </c>
      <c r="W177" s="209" t="s">
        <v>176</v>
      </c>
      <c r="X177" s="209" t="s">
        <v>177</v>
      </c>
      <c r="Y177" s="220" t="s">
        <v>178</v>
      </c>
    </row>
    <row r="178" spans="1:25" ht="25.5">
      <c r="A178" s="5" t="s">
        <v>23</v>
      </c>
      <c r="B178" s="4"/>
      <c r="C178" s="4"/>
      <c r="D178" s="5"/>
      <c r="E178" s="5"/>
      <c r="F178" s="5"/>
      <c r="G178" s="4"/>
      <c r="H178" s="4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20"/>
      <c r="W178" s="220"/>
      <c r="X178" s="220"/>
      <c r="Y178" s="220"/>
    </row>
    <row r="179" spans="1:25" ht="12.75">
      <c r="A179" s="247" t="s">
        <v>35</v>
      </c>
      <c r="B179" s="42" t="s">
        <v>96</v>
      </c>
      <c r="C179" s="40">
        <v>100</v>
      </c>
      <c r="D179" s="30">
        <v>0.4</v>
      </c>
      <c r="E179" s="30">
        <v>0.4</v>
      </c>
      <c r="F179" s="30">
        <v>9.8</v>
      </c>
      <c r="G179" s="30">
        <v>47</v>
      </c>
      <c r="H179" s="30">
        <v>118</v>
      </c>
      <c r="I179" s="181">
        <v>10</v>
      </c>
      <c r="J179" s="181">
        <v>0.03</v>
      </c>
      <c r="K179" s="181">
        <v>0.02</v>
      </c>
      <c r="L179" s="181">
        <v>0</v>
      </c>
      <c r="M179" s="181"/>
      <c r="N179" s="181">
        <v>16</v>
      </c>
      <c r="O179" s="181">
        <v>11</v>
      </c>
      <c r="P179" s="181">
        <v>9</v>
      </c>
      <c r="Q179" s="181">
        <v>2.2</v>
      </c>
      <c r="R179" s="167">
        <v>278</v>
      </c>
      <c r="S179" s="167"/>
      <c r="T179" s="167"/>
      <c r="U179" s="167"/>
      <c r="V179" s="212">
        <v>16</v>
      </c>
      <c r="W179" s="212">
        <v>9</v>
      </c>
      <c r="X179" s="212">
        <v>2.2</v>
      </c>
      <c r="Y179" s="212">
        <v>10</v>
      </c>
    </row>
    <row r="180" spans="1:25" ht="24">
      <c r="A180" s="248"/>
      <c r="B180" s="42" t="s">
        <v>108</v>
      </c>
      <c r="C180" s="40">
        <v>215</v>
      </c>
      <c r="D180" s="30">
        <v>19.9</v>
      </c>
      <c r="E180" s="30">
        <v>23.36</v>
      </c>
      <c r="F180" s="30">
        <v>47.3</v>
      </c>
      <c r="G180" s="30">
        <v>518.8</v>
      </c>
      <c r="H180" s="30">
        <v>323</v>
      </c>
      <c r="I180" s="203">
        <v>0.54</v>
      </c>
      <c r="J180" s="203">
        <v>0.12</v>
      </c>
      <c r="K180" s="203">
        <v>0.54</v>
      </c>
      <c r="L180" s="203"/>
      <c r="M180" s="203"/>
      <c r="N180" s="203">
        <v>262.3</v>
      </c>
      <c r="O180" s="203"/>
      <c r="P180" s="203"/>
      <c r="Q180" s="203">
        <v>2.007</v>
      </c>
      <c r="R180" s="168"/>
      <c r="S180" s="168"/>
      <c r="T180" s="168"/>
      <c r="U180" s="168"/>
      <c r="V180" s="212">
        <v>271.77</v>
      </c>
      <c r="W180" s="212">
        <v>22.04</v>
      </c>
      <c r="X180" s="212">
        <v>0.82</v>
      </c>
      <c r="Y180" s="212">
        <v>0</v>
      </c>
    </row>
    <row r="181" spans="1:25" ht="16.5" customHeight="1">
      <c r="A181" s="248"/>
      <c r="B181" s="42" t="s">
        <v>152</v>
      </c>
      <c r="C181" s="40">
        <v>180</v>
      </c>
      <c r="D181" s="30">
        <v>5.22</v>
      </c>
      <c r="E181" s="30">
        <v>4.5</v>
      </c>
      <c r="F181" s="30">
        <v>7.2</v>
      </c>
      <c r="G181" s="30">
        <v>90</v>
      </c>
      <c r="H181" s="30">
        <v>535</v>
      </c>
      <c r="I181" s="168">
        <v>1.26</v>
      </c>
      <c r="J181" s="168">
        <v>0.072</v>
      </c>
      <c r="K181" s="168">
        <v>0.3</v>
      </c>
      <c r="L181" s="168"/>
      <c r="M181" s="168"/>
      <c r="N181" s="168">
        <v>216</v>
      </c>
      <c r="O181" s="168"/>
      <c r="P181" s="168"/>
      <c r="Q181" s="168">
        <v>0.18</v>
      </c>
      <c r="R181" s="167"/>
      <c r="S181" s="167"/>
      <c r="T181" s="167"/>
      <c r="U181" s="167"/>
      <c r="V181" s="212">
        <v>232.3</v>
      </c>
      <c r="W181" s="212">
        <v>23.4</v>
      </c>
      <c r="X181" s="212">
        <v>0.18</v>
      </c>
      <c r="Y181" s="212">
        <v>0.18</v>
      </c>
    </row>
    <row r="182" spans="1:25" ht="12.75">
      <c r="A182" s="248"/>
      <c r="B182" s="44" t="s">
        <v>9</v>
      </c>
      <c r="C182" s="43">
        <v>20</v>
      </c>
      <c r="D182" s="16">
        <v>3.2</v>
      </c>
      <c r="E182" s="16">
        <v>0.6</v>
      </c>
      <c r="F182" s="16">
        <v>16</v>
      </c>
      <c r="G182" s="16">
        <v>83.5</v>
      </c>
      <c r="H182" s="18">
        <v>115</v>
      </c>
      <c r="I182" s="167">
        <v>0</v>
      </c>
      <c r="J182" s="167">
        <v>0.08</v>
      </c>
      <c r="K182" s="167">
        <v>0.039</v>
      </c>
      <c r="L182" s="167"/>
      <c r="M182" s="167"/>
      <c r="N182" s="167">
        <v>16.8</v>
      </c>
      <c r="O182" s="167"/>
      <c r="P182" s="167"/>
      <c r="Q182" s="167">
        <v>1.87</v>
      </c>
      <c r="R182" s="181"/>
      <c r="S182" s="181"/>
      <c r="T182" s="181"/>
      <c r="U182" s="181"/>
      <c r="V182" s="212">
        <v>23.43</v>
      </c>
      <c r="W182" s="212">
        <v>5.65</v>
      </c>
      <c r="X182" s="212">
        <v>0.1</v>
      </c>
      <c r="Y182" s="212">
        <v>0</v>
      </c>
    </row>
    <row r="183" spans="1:25" ht="12.75">
      <c r="A183" s="249"/>
      <c r="B183" s="223" t="s">
        <v>39</v>
      </c>
      <c r="C183" s="40">
        <v>40</v>
      </c>
      <c r="D183" s="29">
        <v>3.04</v>
      </c>
      <c r="E183" s="29">
        <v>0.32</v>
      </c>
      <c r="F183" s="29">
        <v>19.68</v>
      </c>
      <c r="G183" s="30">
        <v>94</v>
      </c>
      <c r="H183" s="29">
        <v>114</v>
      </c>
      <c r="I183" s="181">
        <v>0</v>
      </c>
      <c r="J183" s="181">
        <v>0.044</v>
      </c>
      <c r="K183" s="181">
        <v>0.012</v>
      </c>
      <c r="L183" s="181">
        <v>0</v>
      </c>
      <c r="M183" s="181"/>
      <c r="N183" s="181">
        <v>8</v>
      </c>
      <c r="O183" s="181">
        <v>25.6</v>
      </c>
      <c r="P183" s="181">
        <v>5.6</v>
      </c>
      <c r="Q183" s="181">
        <v>0.44</v>
      </c>
      <c r="R183" s="167">
        <v>36.8</v>
      </c>
      <c r="S183" s="167"/>
      <c r="T183" s="167"/>
      <c r="U183" s="167"/>
      <c r="V183" s="212">
        <v>11</v>
      </c>
      <c r="W183" s="212">
        <v>15</v>
      </c>
      <c r="X183" s="212">
        <v>0.9</v>
      </c>
      <c r="Y183" s="212">
        <v>0</v>
      </c>
    </row>
    <row r="184" spans="1:25" ht="12.75">
      <c r="A184" s="27" t="s">
        <v>34</v>
      </c>
      <c r="B184" s="222"/>
      <c r="C184" s="222">
        <f>SUM(C179:C183)</f>
        <v>555</v>
      </c>
      <c r="D184" s="27">
        <f>SUM(D179:D183)</f>
        <v>31.759999999999994</v>
      </c>
      <c r="E184" s="27">
        <f>SUM(E179:E183)</f>
        <v>29.18</v>
      </c>
      <c r="F184" s="27">
        <f>SUM(F179:F183)</f>
        <v>99.97999999999999</v>
      </c>
      <c r="G184" s="222">
        <f>SUM(G179:G183)</f>
        <v>833.3</v>
      </c>
      <c r="H184" s="222"/>
      <c r="I184" s="222">
        <f aca="true" t="shared" si="18" ref="I184:Y184">SUM(I179:I183)</f>
        <v>11.799999999999999</v>
      </c>
      <c r="J184" s="27">
        <f t="shared" si="18"/>
        <v>0.346</v>
      </c>
      <c r="K184" s="27">
        <f t="shared" si="18"/>
        <v>0.9110000000000001</v>
      </c>
      <c r="L184" s="27">
        <f t="shared" si="18"/>
        <v>0</v>
      </c>
      <c r="M184" s="222">
        <f t="shared" si="18"/>
        <v>0</v>
      </c>
      <c r="N184" s="222">
        <f t="shared" si="18"/>
        <v>519.1</v>
      </c>
      <c r="O184" s="27">
        <f t="shared" si="18"/>
        <v>36.6</v>
      </c>
      <c r="P184" s="27">
        <f t="shared" si="18"/>
        <v>14.6</v>
      </c>
      <c r="Q184" s="222">
        <f t="shared" si="18"/>
        <v>6.697000000000001</v>
      </c>
      <c r="R184" s="27">
        <f t="shared" si="18"/>
        <v>314.8</v>
      </c>
      <c r="S184" s="27">
        <f t="shared" si="18"/>
        <v>0</v>
      </c>
      <c r="T184" s="27">
        <f t="shared" si="18"/>
        <v>0</v>
      </c>
      <c r="U184" s="222">
        <f t="shared" si="18"/>
        <v>0</v>
      </c>
      <c r="V184" s="27">
        <f t="shared" si="18"/>
        <v>554.4999999999999</v>
      </c>
      <c r="W184" s="27">
        <f t="shared" si="18"/>
        <v>75.09</v>
      </c>
      <c r="X184" s="27">
        <f t="shared" si="18"/>
        <v>4.2</v>
      </c>
      <c r="Y184" s="222">
        <f t="shared" si="18"/>
        <v>10.18</v>
      </c>
    </row>
    <row r="185" spans="1:25" ht="12.75">
      <c r="A185" s="268" t="s">
        <v>10</v>
      </c>
      <c r="B185" s="52" t="s">
        <v>100</v>
      </c>
      <c r="C185" s="53">
        <v>60</v>
      </c>
      <c r="D185" s="31">
        <v>0.48</v>
      </c>
      <c r="E185" s="31">
        <v>0.12</v>
      </c>
      <c r="F185" s="31">
        <v>1.5</v>
      </c>
      <c r="G185" s="31">
        <v>8.4</v>
      </c>
      <c r="H185" s="31">
        <v>112</v>
      </c>
      <c r="I185" s="181">
        <v>6</v>
      </c>
      <c r="J185" s="182">
        <v>0.18</v>
      </c>
      <c r="K185" s="182">
        <v>0.03</v>
      </c>
      <c r="L185" s="181">
        <v>0</v>
      </c>
      <c r="M185" s="181"/>
      <c r="N185" s="181">
        <v>13.8</v>
      </c>
      <c r="O185" s="181">
        <v>18</v>
      </c>
      <c r="P185" s="181">
        <v>8.4</v>
      </c>
      <c r="Q185" s="181">
        <v>0.36</v>
      </c>
      <c r="R185" s="181">
        <v>117.6</v>
      </c>
      <c r="S185" s="180"/>
      <c r="T185" s="180"/>
      <c r="U185" s="180"/>
      <c r="V185" s="212">
        <v>10.2</v>
      </c>
      <c r="W185" s="212">
        <v>8.4</v>
      </c>
      <c r="X185" s="212">
        <v>0</v>
      </c>
      <c r="Y185" s="212">
        <v>4.2</v>
      </c>
    </row>
    <row r="186" spans="1:25" ht="12.75">
      <c r="A186" s="269"/>
      <c r="B186" s="44" t="s">
        <v>153</v>
      </c>
      <c r="C186" s="43">
        <v>200</v>
      </c>
      <c r="D186" s="6">
        <v>5.17</v>
      </c>
      <c r="E186" s="16">
        <v>7</v>
      </c>
      <c r="F186" s="6">
        <v>23.25</v>
      </c>
      <c r="G186" s="16">
        <v>152.3</v>
      </c>
      <c r="H186" s="6">
        <v>133</v>
      </c>
      <c r="I186" s="181">
        <v>8.24</v>
      </c>
      <c r="J186" s="181">
        <v>0.038</v>
      </c>
      <c r="K186" s="181">
        <v>0.034</v>
      </c>
      <c r="L186" s="181">
        <v>0</v>
      </c>
      <c r="M186" s="181"/>
      <c r="N186" s="181">
        <v>27.6</v>
      </c>
      <c r="O186" s="181">
        <v>160</v>
      </c>
      <c r="P186" s="181">
        <v>24</v>
      </c>
      <c r="Q186" s="181">
        <v>0.96</v>
      </c>
      <c r="R186" s="181">
        <v>324</v>
      </c>
      <c r="S186" s="181"/>
      <c r="T186" s="181"/>
      <c r="U186" s="181"/>
      <c r="V186" s="211">
        <v>107</v>
      </c>
      <c r="W186" s="211">
        <v>2.1</v>
      </c>
      <c r="X186" s="211">
        <v>0.1</v>
      </c>
      <c r="Y186" s="211">
        <v>0.6</v>
      </c>
    </row>
    <row r="187" spans="1:25" ht="12.75">
      <c r="A187" s="269"/>
      <c r="B187" s="54" t="s">
        <v>40</v>
      </c>
      <c r="C187" s="61">
        <v>90</v>
      </c>
      <c r="D187" s="63">
        <v>11.6</v>
      </c>
      <c r="E187" s="63">
        <v>22.23</v>
      </c>
      <c r="F187" s="63">
        <v>13.77</v>
      </c>
      <c r="G187" s="63">
        <v>314.1</v>
      </c>
      <c r="H187" s="63">
        <v>368</v>
      </c>
      <c r="I187" s="167"/>
      <c r="J187" s="167"/>
      <c r="K187" s="167"/>
      <c r="L187" s="167"/>
      <c r="M187" s="167"/>
      <c r="N187" s="167"/>
      <c r="O187" s="167"/>
      <c r="P187" s="167"/>
      <c r="Q187" s="167"/>
      <c r="R187" s="181"/>
      <c r="S187" s="181"/>
      <c r="T187" s="181"/>
      <c r="U187" s="181"/>
      <c r="V187" s="212">
        <v>42.3</v>
      </c>
      <c r="W187" s="212">
        <v>8.1</v>
      </c>
      <c r="X187" s="212">
        <v>0.3</v>
      </c>
      <c r="Y187" s="212">
        <v>0</v>
      </c>
    </row>
    <row r="188" spans="1:25" ht="12.75">
      <c r="A188" s="269"/>
      <c r="B188" s="42" t="s">
        <v>109</v>
      </c>
      <c r="C188" s="45">
        <v>150</v>
      </c>
      <c r="D188" s="63">
        <v>4.65</v>
      </c>
      <c r="E188" s="63">
        <v>6.3</v>
      </c>
      <c r="F188" s="63">
        <v>18.75</v>
      </c>
      <c r="G188" s="63">
        <v>150</v>
      </c>
      <c r="H188" s="63">
        <v>427</v>
      </c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212">
        <v>80</v>
      </c>
      <c r="W188" s="212">
        <v>22.5</v>
      </c>
      <c r="X188" s="212">
        <v>0.75</v>
      </c>
      <c r="Y188" s="212">
        <v>0.4</v>
      </c>
    </row>
    <row r="189" spans="1:25" ht="12.75">
      <c r="A189" s="269"/>
      <c r="B189" s="44" t="s">
        <v>9</v>
      </c>
      <c r="C189" s="43">
        <v>28</v>
      </c>
      <c r="D189" s="16">
        <v>3.2</v>
      </c>
      <c r="E189" s="16">
        <v>0.6</v>
      </c>
      <c r="F189" s="16">
        <v>16</v>
      </c>
      <c r="G189" s="16">
        <v>83.5</v>
      </c>
      <c r="H189" s="18">
        <v>115</v>
      </c>
      <c r="I189" s="167">
        <v>0</v>
      </c>
      <c r="J189" s="167">
        <v>0.08</v>
      </c>
      <c r="K189" s="167">
        <v>0.039</v>
      </c>
      <c r="L189" s="167"/>
      <c r="M189" s="167"/>
      <c r="N189" s="167">
        <v>16.8</v>
      </c>
      <c r="O189" s="167"/>
      <c r="P189" s="167"/>
      <c r="Q189" s="167">
        <v>1.87</v>
      </c>
      <c r="R189" s="181"/>
      <c r="S189" s="181"/>
      <c r="T189" s="181"/>
      <c r="U189" s="181"/>
      <c r="V189" s="212">
        <v>32.81</v>
      </c>
      <c r="W189" s="212">
        <v>7.91</v>
      </c>
      <c r="X189" s="212">
        <v>0.15</v>
      </c>
      <c r="Y189" s="212">
        <v>0</v>
      </c>
    </row>
    <row r="190" spans="1:25" ht="12.75">
      <c r="A190" s="269"/>
      <c r="B190" s="223" t="s">
        <v>39</v>
      </c>
      <c r="C190" s="40">
        <v>56</v>
      </c>
      <c r="D190" s="29">
        <v>4.25</v>
      </c>
      <c r="E190" s="29">
        <v>0.45</v>
      </c>
      <c r="F190" s="29">
        <v>27.55</v>
      </c>
      <c r="G190" s="30">
        <v>131.6</v>
      </c>
      <c r="H190" s="29">
        <v>114</v>
      </c>
      <c r="I190" s="181">
        <f>I183/C183*C190</f>
        <v>0</v>
      </c>
      <c r="J190" s="191">
        <f>J183/D183*D190</f>
        <v>0.06151315789473683</v>
      </c>
      <c r="K190" s="191">
        <f>K183/E183*E190</f>
        <v>0.016875</v>
      </c>
      <c r="L190" s="181"/>
      <c r="M190" s="181"/>
      <c r="N190" s="181">
        <f>N183/H183*H190</f>
        <v>8</v>
      </c>
      <c r="O190" s="181"/>
      <c r="P190" s="181"/>
      <c r="Q190" s="191">
        <f>Q183/K183*K190</f>
        <v>0.61875</v>
      </c>
      <c r="R190" s="181"/>
      <c r="S190" s="181"/>
      <c r="T190" s="181"/>
      <c r="U190" s="181"/>
      <c r="V190" s="212">
        <v>13.44</v>
      </c>
      <c r="W190" s="212">
        <v>19</v>
      </c>
      <c r="X190" s="212">
        <v>1.12</v>
      </c>
      <c r="Y190" s="212">
        <v>0</v>
      </c>
    </row>
    <row r="191" spans="1:25" ht="12.75">
      <c r="A191" s="269"/>
      <c r="B191" s="42" t="s">
        <v>195</v>
      </c>
      <c r="C191" s="40">
        <v>30</v>
      </c>
      <c r="D191" s="30">
        <v>0.84</v>
      </c>
      <c r="E191" s="30">
        <v>0.99</v>
      </c>
      <c r="F191" s="30">
        <v>23.19</v>
      </c>
      <c r="G191" s="30">
        <v>105</v>
      </c>
      <c r="H191" s="30">
        <v>608</v>
      </c>
      <c r="I191" s="169">
        <v>9</v>
      </c>
      <c r="J191" s="169">
        <v>0.17</v>
      </c>
      <c r="K191" s="169">
        <v>1.26</v>
      </c>
      <c r="L191" s="169">
        <v>36</v>
      </c>
      <c r="M191" s="169"/>
      <c r="N191" s="169">
        <v>22.5</v>
      </c>
      <c r="O191" s="169">
        <v>20</v>
      </c>
      <c r="P191" s="169">
        <v>3</v>
      </c>
      <c r="Q191" s="169">
        <v>4.32</v>
      </c>
      <c r="R191" s="167">
        <v>26</v>
      </c>
      <c r="S191" s="167"/>
      <c r="T191" s="167"/>
      <c r="U191" s="167"/>
      <c r="V191" s="212">
        <v>47</v>
      </c>
      <c r="W191" s="212">
        <v>1.6</v>
      </c>
      <c r="X191" s="212">
        <v>0.027</v>
      </c>
      <c r="Y191" s="212">
        <v>0.027</v>
      </c>
    </row>
    <row r="192" spans="1:25" ht="12.75">
      <c r="A192" s="269"/>
      <c r="B192" s="42" t="s">
        <v>193</v>
      </c>
      <c r="C192" s="40">
        <v>180</v>
      </c>
      <c r="D192" s="29">
        <v>0.9</v>
      </c>
      <c r="E192" s="29">
        <v>0.18</v>
      </c>
      <c r="F192" s="29">
        <v>18.18</v>
      </c>
      <c r="G192" s="30">
        <v>82.8</v>
      </c>
      <c r="H192" s="29">
        <v>537</v>
      </c>
      <c r="I192" s="181">
        <v>3.6</v>
      </c>
      <c r="J192" s="182">
        <v>0.018</v>
      </c>
      <c r="K192" s="182">
        <v>0.018</v>
      </c>
      <c r="L192" s="181">
        <v>0</v>
      </c>
      <c r="M192" s="181"/>
      <c r="N192" s="181">
        <v>12.6</v>
      </c>
      <c r="O192" s="181">
        <v>12.6</v>
      </c>
      <c r="P192" s="181">
        <v>7.2</v>
      </c>
      <c r="Q192" s="181">
        <v>2.52</v>
      </c>
      <c r="R192" s="181">
        <v>216</v>
      </c>
      <c r="S192" s="181"/>
      <c r="T192" s="181"/>
      <c r="U192" s="181"/>
      <c r="V192" s="211">
        <v>12.6</v>
      </c>
      <c r="W192" s="211">
        <v>7.2</v>
      </c>
      <c r="X192" s="211">
        <v>2.5</v>
      </c>
      <c r="Y192" s="211">
        <v>3.6</v>
      </c>
    </row>
    <row r="193" spans="1:25" ht="12.75">
      <c r="A193" s="27" t="s">
        <v>34</v>
      </c>
      <c r="B193" s="9"/>
      <c r="C193" s="24">
        <f>SUM(C185:C192)</f>
        <v>794</v>
      </c>
      <c r="D193" s="28">
        <f>SUM(D185:D192)</f>
        <v>31.089999999999996</v>
      </c>
      <c r="E193" s="28">
        <f>SUM(E185:E192)</f>
        <v>37.870000000000005</v>
      </c>
      <c r="F193" s="28">
        <f>SUM(F185:F192)</f>
        <v>142.19</v>
      </c>
      <c r="G193" s="28">
        <f>SUM(G185:G192)</f>
        <v>1027.7</v>
      </c>
      <c r="H193" s="8"/>
      <c r="I193" s="201">
        <f>SUM(I185:I192)</f>
        <v>26.840000000000003</v>
      </c>
      <c r="J193" s="201">
        <f>SUM(J185:J192)</f>
        <v>0.5475131578947369</v>
      </c>
      <c r="K193" s="201">
        <f>SUM(K185:K192)</f>
        <v>1.397875</v>
      </c>
      <c r="L193" s="201">
        <f>SUM(L185:L192)</f>
        <v>36</v>
      </c>
      <c r="M193" s="201"/>
      <c r="N193" s="201">
        <f>SUM(N185:N192)</f>
        <v>101.3</v>
      </c>
      <c r="O193" s="201">
        <f>SUM(O185:O192)</f>
        <v>210.6</v>
      </c>
      <c r="P193" s="201">
        <f>SUM(P185:P192)</f>
        <v>42.6</v>
      </c>
      <c r="Q193" s="183">
        <f>SUM(Q185:Q192)</f>
        <v>10.64875</v>
      </c>
      <c r="R193" s="185">
        <f>SUM(R185:R192)</f>
        <v>683.6</v>
      </c>
      <c r="S193" s="185"/>
      <c r="T193" s="185"/>
      <c r="U193" s="185"/>
      <c r="V193" s="28">
        <f>SUM(V185:V192)</f>
        <v>345.35</v>
      </c>
      <c r="W193" s="28">
        <f>SUM(W185:W192)</f>
        <v>76.81</v>
      </c>
      <c r="X193" s="28">
        <f>SUM(X185:X192)</f>
        <v>4.947</v>
      </c>
      <c r="Y193" s="28">
        <f>SUM(Y185:Y192)</f>
        <v>8.827</v>
      </c>
    </row>
    <row r="194" spans="1:25" ht="25.5">
      <c r="A194" s="8" t="s">
        <v>16</v>
      </c>
      <c r="B194" s="9"/>
      <c r="C194" s="24">
        <f>C193+C184</f>
        <v>1349</v>
      </c>
      <c r="D194" s="19">
        <f>D193+D184</f>
        <v>62.849999999999994</v>
      </c>
      <c r="E194" s="19">
        <f>E193+E184</f>
        <v>67.05000000000001</v>
      </c>
      <c r="F194" s="19">
        <f>F193+F184</f>
        <v>242.17</v>
      </c>
      <c r="G194" s="19">
        <f>G193+G184</f>
        <v>1861</v>
      </c>
      <c r="H194" s="19"/>
      <c r="I194" s="24">
        <f aca="true" t="shared" si="19" ref="I194:U194">I193+I184</f>
        <v>38.64</v>
      </c>
      <c r="J194" s="19">
        <f t="shared" si="19"/>
        <v>0.8935131578947368</v>
      </c>
      <c r="K194" s="19">
        <f t="shared" si="19"/>
        <v>2.308875</v>
      </c>
      <c r="L194" s="19">
        <f t="shared" si="19"/>
        <v>36</v>
      </c>
      <c r="M194" s="19">
        <f t="shared" si="19"/>
        <v>0</v>
      </c>
      <c r="N194" s="24">
        <f t="shared" si="19"/>
        <v>620.4</v>
      </c>
      <c r="O194" s="19">
        <f t="shared" si="19"/>
        <v>247.2</v>
      </c>
      <c r="P194" s="19">
        <f t="shared" si="19"/>
        <v>57.2</v>
      </c>
      <c r="Q194" s="24">
        <f t="shared" si="19"/>
        <v>17.345750000000002</v>
      </c>
      <c r="R194" s="19">
        <f t="shared" si="19"/>
        <v>998.4000000000001</v>
      </c>
      <c r="S194" s="19">
        <f t="shared" si="19"/>
        <v>0</v>
      </c>
      <c r="T194" s="19">
        <f t="shared" si="19"/>
        <v>0</v>
      </c>
      <c r="U194" s="19">
        <f t="shared" si="19"/>
        <v>0</v>
      </c>
      <c r="V194" s="19">
        <f>V193+V184</f>
        <v>899.8499999999999</v>
      </c>
      <c r="W194" s="19">
        <f>W193+W184</f>
        <v>151.9</v>
      </c>
      <c r="X194" s="19">
        <f>X193+X184</f>
        <v>9.147</v>
      </c>
      <c r="Y194" s="19">
        <f>Y193+Y184</f>
        <v>19.006999999999998</v>
      </c>
    </row>
    <row r="195" spans="1:25" ht="12.75">
      <c r="A195" s="38"/>
      <c r="B195" s="224"/>
      <c r="C195" s="250" t="s">
        <v>1</v>
      </c>
      <c r="D195" s="261" t="s">
        <v>13</v>
      </c>
      <c r="E195" s="261"/>
      <c r="F195" s="261"/>
      <c r="G195" s="250" t="s">
        <v>6</v>
      </c>
      <c r="H195" s="38"/>
      <c r="I195" s="265" t="s">
        <v>165</v>
      </c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7"/>
      <c r="V195" s="243" t="s">
        <v>165</v>
      </c>
      <c r="W195" s="243"/>
      <c r="X195" s="243"/>
      <c r="Y195" s="243"/>
    </row>
    <row r="196" spans="1:25" ht="25.5">
      <c r="A196" s="38"/>
      <c r="B196" s="224"/>
      <c r="C196" s="251"/>
      <c r="D196" s="218" t="s">
        <v>3</v>
      </c>
      <c r="E196" s="218" t="s">
        <v>4</v>
      </c>
      <c r="F196" s="218" t="s">
        <v>5</v>
      </c>
      <c r="G196" s="251"/>
      <c r="H196" s="38"/>
      <c r="I196" s="217" t="s">
        <v>154</v>
      </c>
      <c r="J196" s="217" t="s">
        <v>156</v>
      </c>
      <c r="K196" s="217" t="s">
        <v>157</v>
      </c>
      <c r="L196" s="217" t="s">
        <v>155</v>
      </c>
      <c r="M196" s="217" t="s">
        <v>158</v>
      </c>
      <c r="N196" s="217" t="s">
        <v>159</v>
      </c>
      <c r="O196" s="217" t="s">
        <v>166</v>
      </c>
      <c r="P196" s="217" t="s">
        <v>160</v>
      </c>
      <c r="Q196" s="217" t="s">
        <v>167</v>
      </c>
      <c r="R196" s="217" t="s">
        <v>161</v>
      </c>
      <c r="S196" s="217" t="s">
        <v>162</v>
      </c>
      <c r="T196" s="217" t="s">
        <v>163</v>
      </c>
      <c r="U196" s="217" t="s">
        <v>164</v>
      </c>
      <c r="V196" s="209" t="s">
        <v>175</v>
      </c>
      <c r="W196" s="209" t="s">
        <v>176</v>
      </c>
      <c r="X196" s="209" t="s">
        <v>177</v>
      </c>
      <c r="Y196" s="220" t="s">
        <v>178</v>
      </c>
    </row>
    <row r="197" spans="1:25" ht="12.75">
      <c r="A197" s="254" t="s">
        <v>110</v>
      </c>
      <c r="B197" s="255"/>
      <c r="C197" s="69">
        <f>C194+C175+C156+C136+C119+C98+C80+C60+C41+C21</f>
        <v>14436</v>
      </c>
      <c r="D197" s="69">
        <f>D194+D175+D156+D136+D119+D98+D80+D60+D41+D21</f>
        <v>575.98</v>
      </c>
      <c r="E197" s="69">
        <f>E194+E175+E156+E136+E119+E98+E80+E60+E41+E21</f>
        <v>537.16</v>
      </c>
      <c r="F197" s="69">
        <f>F194+F175+F156+F136+F119+F98+F80+F60+F41+F21</f>
        <v>2085.52</v>
      </c>
      <c r="G197" s="69">
        <f>G194+G175+G156+G136+G119+G98+G80+G60+G41+G21</f>
        <v>15646.76</v>
      </c>
      <c r="H197" s="67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69">
        <f>V194+V175+V156+V136+V119+V98+V80+V60+V41+V21</f>
        <v>6401.33</v>
      </c>
      <c r="W197" s="69">
        <f>W194+W175+W156+W136+W119+W98+W80+W60+W41+W21</f>
        <v>1559.29</v>
      </c>
      <c r="X197" s="69">
        <f>X194+X175+X156+X136+X119+X98+X80+X60+X41+X21</f>
        <v>75.842</v>
      </c>
      <c r="Y197" s="69">
        <f>Y194+Y175+Y156+Y136+Y119+Y98+Y80+Y60+Y41+Y21</f>
        <v>366.40700000000004</v>
      </c>
    </row>
    <row r="198" spans="1:25" ht="12.75">
      <c r="A198" s="254" t="s">
        <v>111</v>
      </c>
      <c r="B198" s="256"/>
      <c r="C198" s="68">
        <f>C197/10</f>
        <v>1443.6</v>
      </c>
      <c r="D198" s="68">
        <f>D197/10</f>
        <v>57.598</v>
      </c>
      <c r="E198" s="68">
        <f>E197/10</f>
        <v>53.715999999999994</v>
      </c>
      <c r="F198" s="68">
        <f>F197/10</f>
        <v>208.552</v>
      </c>
      <c r="G198" s="68">
        <f>G197/10</f>
        <v>1564.676</v>
      </c>
      <c r="H198" s="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68">
        <f>V197/10</f>
        <v>640.133</v>
      </c>
      <c r="W198" s="68">
        <f>W197/10</f>
        <v>155.929</v>
      </c>
      <c r="X198" s="68">
        <f>X197/10</f>
        <v>7.5842</v>
      </c>
      <c r="Y198" s="68">
        <f>Y197/10</f>
        <v>36.6407</v>
      </c>
    </row>
    <row r="199" spans="1:25" ht="12.75">
      <c r="A199" s="245" t="s">
        <v>112</v>
      </c>
      <c r="B199" s="246"/>
      <c r="C199" s="70"/>
      <c r="D199" s="71">
        <v>46.2</v>
      </c>
      <c r="E199" s="71">
        <v>47.4</v>
      </c>
      <c r="F199" s="71">
        <v>201</v>
      </c>
      <c r="G199" s="71">
        <v>1410</v>
      </c>
      <c r="H199" s="67"/>
      <c r="I199" s="183">
        <v>36</v>
      </c>
      <c r="J199" s="183">
        <v>0.72</v>
      </c>
      <c r="K199" s="183">
        <v>0.84</v>
      </c>
      <c r="L199" s="183">
        <v>420</v>
      </c>
      <c r="M199" s="183">
        <v>6</v>
      </c>
      <c r="N199" s="183">
        <v>660</v>
      </c>
      <c r="O199" s="183">
        <v>660</v>
      </c>
      <c r="P199" s="183">
        <v>150</v>
      </c>
      <c r="Q199" s="183">
        <v>7.2</v>
      </c>
      <c r="R199" s="183">
        <v>660</v>
      </c>
      <c r="S199" s="183">
        <v>0.06</v>
      </c>
      <c r="T199" s="183">
        <v>0.018</v>
      </c>
      <c r="U199" s="183">
        <v>1.8</v>
      </c>
      <c r="V199" s="168">
        <v>660</v>
      </c>
      <c r="W199" s="168">
        <v>150</v>
      </c>
      <c r="X199" s="168">
        <v>7.2</v>
      </c>
      <c r="Y199" s="168">
        <v>36</v>
      </c>
    </row>
  </sheetData>
  <sheetProtection/>
  <mergeCells count="110">
    <mergeCell ref="A197:B197"/>
    <mergeCell ref="A198:B198"/>
    <mergeCell ref="A199:B199"/>
    <mergeCell ref="A2:Y2"/>
    <mergeCell ref="I176:U176"/>
    <mergeCell ref="V176:Y176"/>
    <mergeCell ref="A179:A183"/>
    <mergeCell ref="A185:A192"/>
    <mergeCell ref="C195:C196"/>
    <mergeCell ref="D195:F195"/>
    <mergeCell ref="G195:G196"/>
    <mergeCell ref="I195:U195"/>
    <mergeCell ref="V195:Y195"/>
    <mergeCell ref="I157:U157"/>
    <mergeCell ref="V157:Y157"/>
    <mergeCell ref="A160:A165"/>
    <mergeCell ref="A167:A173"/>
    <mergeCell ref="A176:A177"/>
    <mergeCell ref="B176:B177"/>
    <mergeCell ref="C176:C177"/>
    <mergeCell ref="D176:F176"/>
    <mergeCell ref="G176:G177"/>
    <mergeCell ref="H176:H177"/>
    <mergeCell ref="I137:U137"/>
    <mergeCell ref="V137:Y137"/>
    <mergeCell ref="A140:A145"/>
    <mergeCell ref="A147:A154"/>
    <mergeCell ref="A157:A158"/>
    <mergeCell ref="B157:B158"/>
    <mergeCell ref="C157:C158"/>
    <mergeCell ref="D157:F157"/>
    <mergeCell ref="G157:G158"/>
    <mergeCell ref="H157:H158"/>
    <mergeCell ref="I120:U120"/>
    <mergeCell ref="V120:Y120"/>
    <mergeCell ref="A123:A127"/>
    <mergeCell ref="A129:A134"/>
    <mergeCell ref="A137:A138"/>
    <mergeCell ref="B137:B138"/>
    <mergeCell ref="C137:C138"/>
    <mergeCell ref="D137:F137"/>
    <mergeCell ref="G137:G138"/>
    <mergeCell ref="H137:H138"/>
    <mergeCell ref="I99:U99"/>
    <mergeCell ref="V99:Y99"/>
    <mergeCell ref="A102:A108"/>
    <mergeCell ref="A110:A117"/>
    <mergeCell ref="A120:A121"/>
    <mergeCell ref="B120:B121"/>
    <mergeCell ref="C120:C121"/>
    <mergeCell ref="D120:F120"/>
    <mergeCell ref="G120:G121"/>
    <mergeCell ref="H120:H121"/>
    <mergeCell ref="I81:U81"/>
    <mergeCell ref="V81:Y81"/>
    <mergeCell ref="A84:A89"/>
    <mergeCell ref="A91:A96"/>
    <mergeCell ref="A99:A100"/>
    <mergeCell ref="B99:B100"/>
    <mergeCell ref="C99:C100"/>
    <mergeCell ref="D99:F99"/>
    <mergeCell ref="G99:G100"/>
    <mergeCell ref="H99:H100"/>
    <mergeCell ref="I61:U61"/>
    <mergeCell ref="V61:Y61"/>
    <mergeCell ref="A64:A69"/>
    <mergeCell ref="A71:A78"/>
    <mergeCell ref="A81:A82"/>
    <mergeCell ref="B81:B82"/>
    <mergeCell ref="C81:C82"/>
    <mergeCell ref="D81:F81"/>
    <mergeCell ref="G81:G82"/>
    <mergeCell ref="H81:H82"/>
    <mergeCell ref="I42:U42"/>
    <mergeCell ref="V42:Y42"/>
    <mergeCell ref="A45:A50"/>
    <mergeCell ref="A52:A58"/>
    <mergeCell ref="A61:A62"/>
    <mergeCell ref="B61:B62"/>
    <mergeCell ref="C61:C62"/>
    <mergeCell ref="D61:F61"/>
    <mergeCell ref="G61:G62"/>
    <mergeCell ref="H61:H62"/>
    <mergeCell ref="I22:U22"/>
    <mergeCell ref="V22:Y22"/>
    <mergeCell ref="A25:A29"/>
    <mergeCell ref="A31:A39"/>
    <mergeCell ref="A42:A43"/>
    <mergeCell ref="B42:B43"/>
    <mergeCell ref="C42:C43"/>
    <mergeCell ref="D42:F42"/>
    <mergeCell ref="G42:G43"/>
    <mergeCell ref="H42:H43"/>
    <mergeCell ref="I3:U3"/>
    <mergeCell ref="V3:Y3"/>
    <mergeCell ref="A6:A10"/>
    <mergeCell ref="A12:A19"/>
    <mergeCell ref="A22:A23"/>
    <mergeCell ref="B22:B23"/>
    <mergeCell ref="C22:C23"/>
    <mergeCell ref="A1:Y1"/>
    <mergeCell ref="D22:F22"/>
    <mergeCell ref="G22:G23"/>
    <mergeCell ref="H22:H23"/>
    <mergeCell ref="A3:A4"/>
    <mergeCell ref="B3:B4"/>
    <mergeCell ref="C3:C4"/>
    <mergeCell ref="D3:F3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="130" zoomScaleNormal="130" zoomScalePageLayoutView="0" workbookViewId="0" topLeftCell="A1">
      <selection activeCell="A1" sqref="A1:AE1"/>
    </sheetView>
  </sheetViews>
  <sheetFormatPr defaultColWidth="9.140625" defaultRowHeight="12.75"/>
  <cols>
    <col min="1" max="1" width="14.57421875" style="225" customWidth="1"/>
    <col min="2" max="2" width="3.7109375" style="0" customWidth="1"/>
    <col min="3" max="31" width="3.8515625" style="0" customWidth="1"/>
  </cols>
  <sheetData>
    <row r="1" spans="1:31" ht="38.25" customHeight="1">
      <c r="A1" s="273" t="s">
        <v>233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ht="72.75">
      <c r="A2" s="79" t="s">
        <v>89</v>
      </c>
      <c r="B2" s="275" t="s">
        <v>1</v>
      </c>
      <c r="C2" s="80" t="s">
        <v>61</v>
      </c>
      <c r="D2" s="80" t="s">
        <v>62</v>
      </c>
      <c r="E2" s="80" t="s">
        <v>63</v>
      </c>
      <c r="F2" s="80" t="s">
        <v>64</v>
      </c>
      <c r="G2" s="81" t="s">
        <v>65</v>
      </c>
      <c r="H2" s="81" t="s">
        <v>66</v>
      </c>
      <c r="I2" s="80" t="s">
        <v>67</v>
      </c>
      <c r="J2" s="80" t="s">
        <v>68</v>
      </c>
      <c r="K2" s="80" t="s">
        <v>69</v>
      </c>
      <c r="L2" s="80" t="s">
        <v>70</v>
      </c>
      <c r="M2" s="80" t="s">
        <v>71</v>
      </c>
      <c r="N2" s="80" t="s">
        <v>72</v>
      </c>
      <c r="O2" s="80" t="s">
        <v>94</v>
      </c>
      <c r="P2" s="80" t="s">
        <v>73</v>
      </c>
      <c r="Q2" s="80" t="s">
        <v>74</v>
      </c>
      <c r="R2" s="80" t="s">
        <v>75</v>
      </c>
      <c r="S2" s="80" t="s">
        <v>76</v>
      </c>
      <c r="T2" s="80" t="s">
        <v>77</v>
      </c>
      <c r="U2" s="80" t="s">
        <v>78</v>
      </c>
      <c r="V2" s="80" t="s">
        <v>79</v>
      </c>
      <c r="W2" s="80" t="s">
        <v>80</v>
      </c>
      <c r="X2" s="80" t="s">
        <v>81</v>
      </c>
      <c r="Y2" s="80" t="s">
        <v>82</v>
      </c>
      <c r="Z2" s="80" t="s">
        <v>83</v>
      </c>
      <c r="AA2" s="80" t="s">
        <v>84</v>
      </c>
      <c r="AB2" s="80" t="s">
        <v>85</v>
      </c>
      <c r="AC2" s="80" t="s">
        <v>86</v>
      </c>
      <c r="AD2" s="80" t="s">
        <v>87</v>
      </c>
      <c r="AE2" s="80" t="s">
        <v>88</v>
      </c>
    </row>
    <row r="3" spans="1:31" ht="12.75">
      <c r="A3" s="79" t="s">
        <v>90</v>
      </c>
      <c r="B3" s="276"/>
      <c r="C3" s="80"/>
      <c r="D3" s="80"/>
      <c r="E3" s="80"/>
      <c r="F3" s="80"/>
      <c r="G3" s="81"/>
      <c r="H3" s="81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228" t="s">
        <v>36</v>
      </c>
      <c r="B4" s="83">
        <v>160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>
        <v>61.5</v>
      </c>
      <c r="S4" s="84"/>
      <c r="T4" s="84"/>
      <c r="U4" s="84"/>
      <c r="V4" s="84"/>
      <c r="W4" s="84">
        <v>12.4</v>
      </c>
      <c r="X4" s="83"/>
      <c r="Y4" s="83">
        <v>98.5</v>
      </c>
      <c r="Z4" s="83"/>
      <c r="AA4" s="84"/>
      <c r="AB4" s="84"/>
      <c r="AC4" s="84"/>
      <c r="AD4" s="83"/>
      <c r="AE4" s="83"/>
    </row>
    <row r="5" spans="1:31" ht="16.5">
      <c r="A5" s="85" t="s">
        <v>50</v>
      </c>
      <c r="B5" s="83">
        <v>200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>
        <v>200</v>
      </c>
      <c r="S5" s="85"/>
      <c r="T5" s="85"/>
      <c r="U5" s="85"/>
      <c r="V5" s="85"/>
      <c r="W5" s="85"/>
      <c r="X5" s="83"/>
      <c r="Y5" s="83"/>
      <c r="Z5" s="83">
        <v>7.5</v>
      </c>
      <c r="AA5" s="85"/>
      <c r="AB5" s="85"/>
      <c r="AC5" s="85"/>
      <c r="AD5" s="83">
        <v>6</v>
      </c>
      <c r="AE5" s="83"/>
    </row>
    <row r="6" spans="1:31" ht="12.75">
      <c r="A6" s="228" t="s">
        <v>39</v>
      </c>
      <c r="B6" s="83">
        <v>40</v>
      </c>
      <c r="C6" s="84"/>
      <c r="D6" s="84">
        <v>40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3"/>
      <c r="Y6" s="83"/>
      <c r="Z6" s="86"/>
      <c r="AA6" s="84"/>
      <c r="AB6" s="84"/>
      <c r="AC6" s="84"/>
      <c r="AD6" s="83"/>
      <c r="AE6" s="86"/>
    </row>
    <row r="7" spans="1:31" ht="12.75">
      <c r="A7" s="90" t="s">
        <v>9</v>
      </c>
      <c r="B7" s="86">
        <v>20</v>
      </c>
      <c r="C7" s="90">
        <v>20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86"/>
      <c r="Y7" s="86"/>
      <c r="Z7" s="86"/>
      <c r="AA7" s="90"/>
      <c r="AB7" s="90"/>
      <c r="AC7" s="90"/>
      <c r="AD7" s="86"/>
      <c r="AE7" s="86"/>
    </row>
    <row r="8" spans="1:31" ht="12.75">
      <c r="A8" s="85" t="s">
        <v>212</v>
      </c>
      <c r="B8" s="83">
        <v>180</v>
      </c>
      <c r="C8" s="85"/>
      <c r="D8" s="85"/>
      <c r="E8" s="85"/>
      <c r="F8" s="85"/>
      <c r="G8" s="85"/>
      <c r="H8" s="85"/>
      <c r="I8" s="85"/>
      <c r="J8" s="85"/>
      <c r="K8" s="85">
        <v>180</v>
      </c>
      <c r="L8" s="85"/>
      <c r="M8" s="87"/>
      <c r="N8" s="85"/>
      <c r="O8" s="85"/>
      <c r="P8" s="85"/>
      <c r="Q8" s="85"/>
      <c r="R8" s="85"/>
      <c r="S8" s="85"/>
      <c r="T8" s="85"/>
      <c r="U8" s="85"/>
      <c r="V8" s="85"/>
      <c r="W8" s="85"/>
      <c r="X8" s="83"/>
      <c r="Y8" s="83"/>
      <c r="Z8" s="83"/>
      <c r="AA8" s="85"/>
      <c r="AB8" s="85"/>
      <c r="AC8" s="85"/>
      <c r="AD8" s="83"/>
      <c r="AE8" s="83"/>
    </row>
    <row r="9" spans="1:31" ht="12.75">
      <c r="A9" s="88" t="s">
        <v>91</v>
      </c>
      <c r="B9" s="89">
        <f>SUM(B4:B8)</f>
        <v>600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12.75">
      <c r="A10" s="109" t="s">
        <v>103</v>
      </c>
      <c r="B10" s="110">
        <v>60</v>
      </c>
      <c r="C10" s="109"/>
      <c r="D10" s="109"/>
      <c r="E10" s="109"/>
      <c r="F10" s="109"/>
      <c r="G10" s="109"/>
      <c r="H10" s="109"/>
      <c r="I10" s="109"/>
      <c r="J10" s="109">
        <v>60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0"/>
      <c r="Y10" s="110"/>
      <c r="Z10" s="110"/>
      <c r="AA10" s="109"/>
      <c r="AB10" s="109"/>
      <c r="AC10" s="109"/>
      <c r="AD10" s="110"/>
      <c r="AE10" s="110"/>
    </row>
    <row r="11" spans="1:31" ht="16.5">
      <c r="A11" s="90" t="s">
        <v>26</v>
      </c>
      <c r="B11" s="86">
        <v>200</v>
      </c>
      <c r="C11" s="90"/>
      <c r="D11" s="90"/>
      <c r="E11" s="90"/>
      <c r="F11" s="90"/>
      <c r="G11" s="90">
        <v>16</v>
      </c>
      <c r="H11" s="90"/>
      <c r="I11" s="90">
        <v>50</v>
      </c>
      <c r="J11" s="90">
        <v>16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>
        <v>4</v>
      </c>
      <c r="X11" s="86"/>
      <c r="Y11" s="86"/>
      <c r="Z11" s="86"/>
      <c r="AA11" s="90"/>
      <c r="AB11" s="90"/>
      <c r="AC11" s="90"/>
      <c r="AD11" s="86"/>
      <c r="AE11" s="86"/>
    </row>
    <row r="12" spans="1:31" ht="16.5">
      <c r="A12" s="85" t="s">
        <v>44</v>
      </c>
      <c r="B12" s="83">
        <v>100</v>
      </c>
      <c r="C12" s="91"/>
      <c r="D12" s="91"/>
      <c r="E12" s="91">
        <v>7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>
        <v>123.5</v>
      </c>
      <c r="R12" s="91"/>
      <c r="S12" s="91"/>
      <c r="T12" s="91"/>
      <c r="U12" s="91"/>
      <c r="V12" s="91"/>
      <c r="W12" s="91">
        <v>7</v>
      </c>
      <c r="X12" s="83"/>
      <c r="Y12" s="83"/>
      <c r="Z12" s="83"/>
      <c r="AA12" s="91"/>
      <c r="AB12" s="91"/>
      <c r="AC12" s="91"/>
      <c r="AD12" s="83"/>
      <c r="AE12" s="83"/>
    </row>
    <row r="13" spans="1:31" ht="12.75">
      <c r="A13" s="228" t="s">
        <v>126</v>
      </c>
      <c r="B13" s="83">
        <v>50</v>
      </c>
      <c r="C13" s="84"/>
      <c r="D13" s="84"/>
      <c r="E13" s="84">
        <v>2.5</v>
      </c>
      <c r="F13" s="84"/>
      <c r="G13" s="84"/>
      <c r="H13" s="84"/>
      <c r="I13" s="84"/>
      <c r="J13" s="84">
        <v>7.5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>
        <v>2.5</v>
      </c>
      <c r="X13" s="83"/>
      <c r="Y13" s="83"/>
      <c r="Z13" s="86">
        <v>0.9</v>
      </c>
      <c r="AA13" s="84"/>
      <c r="AB13" s="84"/>
      <c r="AC13" s="84"/>
      <c r="AD13" s="83"/>
      <c r="AE13" s="86"/>
    </row>
    <row r="14" spans="1:31" ht="12.75">
      <c r="A14" s="82" t="s">
        <v>45</v>
      </c>
      <c r="B14" s="83">
        <v>150</v>
      </c>
      <c r="C14" s="83"/>
      <c r="D14" s="83"/>
      <c r="E14" s="83"/>
      <c r="F14" s="83"/>
      <c r="G14" s="83"/>
      <c r="H14" s="83"/>
      <c r="I14" s="83">
        <v>126</v>
      </c>
      <c r="J14" s="83"/>
      <c r="K14" s="83"/>
      <c r="L14" s="83"/>
      <c r="M14" s="83"/>
      <c r="N14" s="83"/>
      <c r="O14" s="83"/>
      <c r="P14" s="83"/>
      <c r="Q14" s="83"/>
      <c r="R14" s="83">
        <v>22.5</v>
      </c>
      <c r="S14" s="83"/>
      <c r="T14" s="83"/>
      <c r="U14" s="83"/>
      <c r="V14" s="83"/>
      <c r="W14" s="83">
        <v>6.7</v>
      </c>
      <c r="X14" s="83"/>
      <c r="Y14" s="83"/>
      <c r="Z14" s="83"/>
      <c r="AA14" s="83"/>
      <c r="AB14" s="83"/>
      <c r="AC14" s="83"/>
      <c r="AD14" s="83"/>
      <c r="AE14" s="83"/>
    </row>
    <row r="15" spans="1:31" ht="12.75">
      <c r="A15" s="90" t="s">
        <v>9</v>
      </c>
      <c r="B15" s="86">
        <v>28</v>
      </c>
      <c r="C15" s="90">
        <v>28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86"/>
      <c r="Y15" s="86"/>
      <c r="Z15" s="86"/>
      <c r="AA15" s="90"/>
      <c r="AB15" s="90"/>
      <c r="AC15" s="90"/>
      <c r="AD15" s="86"/>
      <c r="AE15" s="86"/>
    </row>
    <row r="16" spans="1:31" ht="12.75">
      <c r="A16" s="228" t="s">
        <v>39</v>
      </c>
      <c r="B16" s="83">
        <v>50</v>
      </c>
      <c r="C16" s="84"/>
      <c r="D16" s="84">
        <v>50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3"/>
      <c r="Y16" s="83"/>
      <c r="Z16" s="86"/>
      <c r="AA16" s="84"/>
      <c r="AB16" s="84"/>
      <c r="AC16" s="84"/>
      <c r="AD16" s="83"/>
      <c r="AE16" s="86"/>
    </row>
    <row r="17" spans="1:31" ht="16.5">
      <c r="A17" s="85" t="s">
        <v>59</v>
      </c>
      <c r="B17" s="83">
        <v>200</v>
      </c>
      <c r="C17" s="91"/>
      <c r="D17" s="91"/>
      <c r="E17" s="91"/>
      <c r="F17" s="91"/>
      <c r="G17" s="91"/>
      <c r="H17" s="91"/>
      <c r="I17" s="91"/>
      <c r="J17" s="91"/>
      <c r="K17" s="91"/>
      <c r="L17" s="91">
        <v>25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83"/>
      <c r="Y17" s="83"/>
      <c r="Z17" s="83">
        <v>10</v>
      </c>
      <c r="AA17" s="91"/>
      <c r="AB17" s="91"/>
      <c r="AC17" s="91"/>
      <c r="AD17" s="83"/>
      <c r="AE17" s="83"/>
    </row>
    <row r="18" spans="1:31" ht="12.75">
      <c r="A18" s="93"/>
      <c r="B18" s="94">
        <f>SUM(B11:B17)</f>
        <v>778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4"/>
      <c r="Y18" s="95"/>
      <c r="Z18" s="96"/>
      <c r="AA18" s="93"/>
      <c r="AB18" s="93"/>
      <c r="AC18" s="93"/>
      <c r="AD18" s="94"/>
      <c r="AE18" s="96"/>
    </row>
    <row r="19" spans="1:31" ht="12.75">
      <c r="A19" s="97"/>
      <c r="B19" s="98">
        <f>B18+B9</f>
        <v>1378</v>
      </c>
      <c r="C19" s="99">
        <f>SUM(C4:C18)</f>
        <v>48</v>
      </c>
      <c r="D19" s="99">
        <f>SUM(D4:D18)</f>
        <v>90</v>
      </c>
      <c r="E19" s="99">
        <f>SUM(E4:E18)</f>
        <v>9.5</v>
      </c>
      <c r="F19" s="99"/>
      <c r="G19" s="99">
        <f>SUM(G4:G18)</f>
        <v>16</v>
      </c>
      <c r="H19" s="99"/>
      <c r="I19" s="99">
        <f>SUM(I4:I18)</f>
        <v>176</v>
      </c>
      <c r="J19" s="99">
        <f>SUM(J4:J18)</f>
        <v>83.5</v>
      </c>
      <c r="K19" s="99">
        <f>SUM(K4:K18)</f>
        <v>180</v>
      </c>
      <c r="L19" s="99">
        <f>SUM(L4:L18)</f>
        <v>25</v>
      </c>
      <c r="M19" s="99"/>
      <c r="N19" s="99"/>
      <c r="O19" s="99"/>
      <c r="P19" s="99"/>
      <c r="Q19" s="99">
        <f>SUM(Q4:Q18)</f>
        <v>123.5</v>
      </c>
      <c r="R19" s="99">
        <f>SUM(R4:R18)</f>
        <v>284</v>
      </c>
      <c r="S19" s="99"/>
      <c r="T19" s="99"/>
      <c r="U19" s="99"/>
      <c r="V19" s="99"/>
      <c r="W19" s="99">
        <f>SUM(W4:W18)</f>
        <v>32.6</v>
      </c>
      <c r="X19" s="100">
        <f>SUM(X4:X18)</f>
        <v>0</v>
      </c>
      <c r="Y19" s="100">
        <f>SUM(Y4:Y18)</f>
        <v>98.5</v>
      </c>
      <c r="Z19" s="100">
        <f>SUM(Z4:Z18)</f>
        <v>18.4</v>
      </c>
      <c r="AA19" s="99"/>
      <c r="AB19" s="99"/>
      <c r="AC19" s="99"/>
      <c r="AD19" s="100">
        <f>SUM(AD4:AD18)</f>
        <v>6</v>
      </c>
      <c r="AE19" s="101">
        <v>1.8</v>
      </c>
    </row>
    <row r="20" spans="1:31" ht="72.75">
      <c r="A20" s="79">
        <v>2</v>
      </c>
      <c r="B20" s="79"/>
      <c r="C20" s="80" t="s">
        <v>61</v>
      </c>
      <c r="D20" s="80" t="s">
        <v>62</v>
      </c>
      <c r="E20" s="80" t="s">
        <v>63</v>
      </c>
      <c r="F20" s="80" t="s">
        <v>64</v>
      </c>
      <c r="G20" s="81" t="s">
        <v>65</v>
      </c>
      <c r="H20" s="81" t="s">
        <v>66</v>
      </c>
      <c r="I20" s="80" t="s">
        <v>67</v>
      </c>
      <c r="J20" s="80" t="s">
        <v>68</v>
      </c>
      <c r="K20" s="80" t="s">
        <v>69</v>
      </c>
      <c r="L20" s="80" t="s">
        <v>70</v>
      </c>
      <c r="M20" s="80" t="s">
        <v>71</v>
      </c>
      <c r="N20" s="80" t="s">
        <v>72</v>
      </c>
      <c r="O20" s="80" t="s">
        <v>94</v>
      </c>
      <c r="P20" s="80" t="s">
        <v>73</v>
      </c>
      <c r="Q20" s="80" t="s">
        <v>74</v>
      </c>
      <c r="R20" s="80" t="s">
        <v>75</v>
      </c>
      <c r="S20" s="80" t="s">
        <v>76</v>
      </c>
      <c r="T20" s="80" t="s">
        <v>77</v>
      </c>
      <c r="U20" s="80" t="s">
        <v>78</v>
      </c>
      <c r="V20" s="80" t="s">
        <v>79</v>
      </c>
      <c r="W20" s="80" t="s">
        <v>80</v>
      </c>
      <c r="X20" s="80" t="s">
        <v>81</v>
      </c>
      <c r="Y20" s="80" t="s">
        <v>82</v>
      </c>
      <c r="Z20" s="80" t="s">
        <v>83</v>
      </c>
      <c r="AA20" s="80" t="s">
        <v>84</v>
      </c>
      <c r="AB20" s="80" t="s">
        <v>85</v>
      </c>
      <c r="AC20" s="80" t="s">
        <v>86</v>
      </c>
      <c r="AD20" s="80" t="s">
        <v>87</v>
      </c>
      <c r="AE20" s="80" t="s">
        <v>88</v>
      </c>
    </row>
    <row r="21" spans="1:31" ht="12.75">
      <c r="A21" s="79" t="s">
        <v>90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1" ht="12.75">
      <c r="A22" s="85" t="s">
        <v>38</v>
      </c>
      <c r="B22" s="83">
        <v>230</v>
      </c>
      <c r="C22" s="91"/>
      <c r="D22" s="91"/>
      <c r="E22" s="91"/>
      <c r="F22" s="91"/>
      <c r="G22" s="91">
        <v>48.8</v>
      </c>
      <c r="H22" s="91"/>
      <c r="I22" s="91"/>
      <c r="J22" s="91">
        <v>37.5</v>
      </c>
      <c r="K22" s="91"/>
      <c r="L22" s="91"/>
      <c r="M22" s="91"/>
      <c r="N22" s="91"/>
      <c r="O22" s="91"/>
      <c r="P22" s="91">
        <v>109.4</v>
      </c>
      <c r="Q22" s="91"/>
      <c r="R22" s="91"/>
      <c r="S22" s="91"/>
      <c r="T22" s="91"/>
      <c r="U22" s="91"/>
      <c r="V22" s="91"/>
      <c r="W22" s="91"/>
      <c r="X22" s="83">
        <v>15</v>
      </c>
      <c r="Y22" s="83"/>
      <c r="Z22" s="83"/>
      <c r="AA22" s="91"/>
      <c r="AB22" s="91"/>
      <c r="AC22" s="91"/>
      <c r="AD22" s="83"/>
      <c r="AE22" s="83"/>
    </row>
    <row r="23" spans="1:31" ht="12.75">
      <c r="A23" s="90" t="s">
        <v>19</v>
      </c>
      <c r="B23" s="86">
        <v>200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86"/>
      <c r="Y23" s="102"/>
      <c r="Z23" s="86">
        <v>7.5</v>
      </c>
      <c r="AA23" s="90"/>
      <c r="AB23" s="90">
        <v>2.5</v>
      </c>
      <c r="AC23" s="90"/>
      <c r="AD23" s="86"/>
      <c r="AE23" s="86"/>
    </row>
    <row r="24" spans="1:31" ht="12.75">
      <c r="A24" s="228" t="s">
        <v>39</v>
      </c>
      <c r="B24" s="83">
        <v>40</v>
      </c>
      <c r="C24" s="84"/>
      <c r="D24" s="103">
        <v>40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3"/>
      <c r="Y24" s="83"/>
      <c r="Z24" s="86"/>
      <c r="AA24" s="84"/>
      <c r="AB24" s="84"/>
      <c r="AC24" s="84"/>
      <c r="AD24" s="83"/>
      <c r="AE24" s="86"/>
    </row>
    <row r="25" spans="1:31" ht="12.75">
      <c r="A25" s="90" t="s">
        <v>9</v>
      </c>
      <c r="B25" s="86">
        <v>20</v>
      </c>
      <c r="C25" s="90">
        <v>20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86"/>
      <c r="Y25" s="86"/>
      <c r="Z25" s="86"/>
      <c r="AA25" s="90"/>
      <c r="AB25" s="90"/>
      <c r="AC25" s="90"/>
      <c r="AD25" s="86"/>
      <c r="AE25" s="86"/>
    </row>
    <row r="26" spans="1:31" ht="12.75">
      <c r="A26" s="85" t="s">
        <v>145</v>
      </c>
      <c r="B26" s="83">
        <v>180</v>
      </c>
      <c r="C26" s="85"/>
      <c r="D26" s="85"/>
      <c r="E26" s="85"/>
      <c r="F26" s="85"/>
      <c r="G26" s="85"/>
      <c r="H26" s="85"/>
      <c r="I26" s="85"/>
      <c r="J26" s="85"/>
      <c r="K26" s="85">
        <v>180</v>
      </c>
      <c r="L26" s="85"/>
      <c r="M26" s="87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3"/>
      <c r="Y26" s="83"/>
      <c r="Z26" s="83"/>
      <c r="AA26" s="85"/>
      <c r="AB26" s="85"/>
      <c r="AC26" s="85"/>
      <c r="AD26" s="83"/>
      <c r="AE26" s="83"/>
    </row>
    <row r="27" spans="1:31" ht="12.75">
      <c r="A27" s="88" t="s">
        <v>91</v>
      </c>
      <c r="B27" s="104">
        <f>SUM(B22:B26)</f>
        <v>670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2.75">
      <c r="A28" s="85" t="s">
        <v>37</v>
      </c>
      <c r="B28" s="83">
        <v>60</v>
      </c>
      <c r="C28" s="91"/>
      <c r="D28" s="91"/>
      <c r="E28" s="91"/>
      <c r="F28" s="91"/>
      <c r="G28" s="91"/>
      <c r="H28" s="91"/>
      <c r="I28" s="91"/>
      <c r="J28" s="91">
        <v>57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83">
        <v>3</v>
      </c>
      <c r="Y28" s="83"/>
      <c r="Z28" s="83"/>
      <c r="AA28" s="91"/>
      <c r="AB28" s="91"/>
      <c r="AC28" s="91"/>
      <c r="AD28" s="83"/>
      <c r="AE28" s="83"/>
    </row>
    <row r="29" spans="1:31" ht="12.75">
      <c r="A29" s="90" t="s">
        <v>25</v>
      </c>
      <c r="B29" s="86">
        <v>200</v>
      </c>
      <c r="C29" s="90"/>
      <c r="D29" s="90"/>
      <c r="E29" s="90"/>
      <c r="F29" s="90"/>
      <c r="G29" s="90">
        <v>20</v>
      </c>
      <c r="H29" s="90"/>
      <c r="I29" s="90"/>
      <c r="J29" s="90">
        <v>16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>
        <v>4</v>
      </c>
      <c r="X29" s="86"/>
      <c r="Y29" s="86"/>
      <c r="Z29" s="86"/>
      <c r="AA29" s="90"/>
      <c r="AB29" s="90"/>
      <c r="AC29" s="90"/>
      <c r="AD29" s="86"/>
      <c r="AE29" s="86"/>
    </row>
    <row r="30" spans="1:31" ht="12.75">
      <c r="A30" s="111" t="s">
        <v>47</v>
      </c>
      <c r="B30" s="107">
        <v>90</v>
      </c>
      <c r="C30" s="106"/>
      <c r="D30" s="106">
        <v>17.1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>
        <v>77.4</v>
      </c>
      <c r="O30" s="106"/>
      <c r="P30" s="106"/>
      <c r="Q30" s="106"/>
      <c r="R30" s="106">
        <v>20.7</v>
      </c>
      <c r="S30" s="106"/>
      <c r="T30" s="106"/>
      <c r="U30" s="106"/>
      <c r="V30" s="106"/>
      <c r="W30" s="106">
        <v>6.3</v>
      </c>
      <c r="X30" s="107"/>
      <c r="Y30" s="107"/>
      <c r="Z30" s="107"/>
      <c r="AA30" s="106"/>
      <c r="AB30" s="106"/>
      <c r="AC30" s="106"/>
      <c r="AD30" s="107"/>
      <c r="AE30" s="107"/>
    </row>
    <row r="31" spans="1:31" ht="16.5">
      <c r="A31" s="228" t="s">
        <v>127</v>
      </c>
      <c r="B31" s="83">
        <v>50</v>
      </c>
      <c r="C31" s="84"/>
      <c r="D31" s="84"/>
      <c r="E31" s="84">
        <v>4.15</v>
      </c>
      <c r="F31" s="84"/>
      <c r="G31" s="84"/>
      <c r="H31" s="84"/>
      <c r="I31" s="84"/>
      <c r="J31" s="84">
        <v>8.5</v>
      </c>
      <c r="K31" s="84"/>
      <c r="L31" s="84"/>
      <c r="M31" s="84"/>
      <c r="N31" s="84"/>
      <c r="O31" s="84"/>
      <c r="P31" s="84"/>
      <c r="Q31" s="84"/>
      <c r="R31" s="84">
        <v>21</v>
      </c>
      <c r="S31" s="84"/>
      <c r="T31" s="84"/>
      <c r="U31" s="84"/>
      <c r="V31" s="84"/>
      <c r="W31" s="84">
        <v>4.15</v>
      </c>
      <c r="X31" s="83"/>
      <c r="Y31" s="83"/>
      <c r="Z31" s="86"/>
      <c r="AA31" s="84"/>
      <c r="AB31" s="84"/>
      <c r="AC31" s="84"/>
      <c r="AD31" s="83"/>
      <c r="AE31" s="86"/>
    </row>
    <row r="32" spans="1:31" ht="16.5">
      <c r="A32" s="85" t="s">
        <v>109</v>
      </c>
      <c r="B32" s="83">
        <v>150</v>
      </c>
      <c r="C32" s="91"/>
      <c r="D32" s="91"/>
      <c r="E32" s="91">
        <v>7.5</v>
      </c>
      <c r="F32" s="91"/>
      <c r="G32" s="91"/>
      <c r="H32" s="91"/>
      <c r="I32" s="91">
        <v>133.5</v>
      </c>
      <c r="J32" s="91"/>
      <c r="K32" s="91"/>
      <c r="L32" s="91"/>
      <c r="M32" s="91"/>
      <c r="N32" s="91"/>
      <c r="O32" s="91"/>
      <c r="P32" s="91"/>
      <c r="Q32" s="91"/>
      <c r="R32" s="91">
        <v>48.5</v>
      </c>
      <c r="S32" s="91"/>
      <c r="T32" s="91"/>
      <c r="U32" s="91"/>
      <c r="V32" s="91"/>
      <c r="W32" s="91">
        <v>4.85</v>
      </c>
      <c r="X32" s="83"/>
      <c r="Y32" s="83"/>
      <c r="Z32" s="83"/>
      <c r="AA32" s="91"/>
      <c r="AB32" s="91"/>
      <c r="AC32" s="91"/>
      <c r="AD32" s="83"/>
      <c r="AE32" s="83"/>
    </row>
    <row r="33" spans="1:31" ht="12.75">
      <c r="A33" s="90" t="s">
        <v>9</v>
      </c>
      <c r="B33" s="86">
        <v>28</v>
      </c>
      <c r="C33" s="90">
        <v>28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86"/>
      <c r="Y33" s="86"/>
      <c r="Z33" s="86"/>
      <c r="AA33" s="90"/>
      <c r="AB33" s="90"/>
      <c r="AC33" s="90"/>
      <c r="AD33" s="86"/>
      <c r="AE33" s="86"/>
    </row>
    <row r="34" spans="1:31" ht="12.75">
      <c r="A34" s="228" t="s">
        <v>39</v>
      </c>
      <c r="B34" s="83">
        <v>30</v>
      </c>
      <c r="C34" s="84"/>
      <c r="D34" s="103">
        <v>30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3"/>
      <c r="Y34" s="83"/>
      <c r="Z34" s="86"/>
      <c r="AA34" s="84"/>
      <c r="AB34" s="84"/>
      <c r="AC34" s="84"/>
      <c r="AD34" s="83"/>
      <c r="AE34" s="86"/>
    </row>
    <row r="35" spans="1:31" ht="16.5">
      <c r="A35" s="85" t="s">
        <v>140</v>
      </c>
      <c r="B35" s="83">
        <v>180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>
        <v>180</v>
      </c>
      <c r="T35" s="91"/>
      <c r="U35" s="91"/>
      <c r="V35" s="91"/>
      <c r="W35" s="91"/>
      <c r="X35" s="83"/>
      <c r="Y35" s="83"/>
      <c r="Z35" s="83"/>
      <c r="AA35" s="91"/>
      <c r="AB35" s="91"/>
      <c r="AC35" s="91"/>
      <c r="AD35" s="83"/>
      <c r="AE35" s="83"/>
    </row>
    <row r="36" spans="1:31" ht="16.5">
      <c r="A36" s="85" t="s">
        <v>182</v>
      </c>
      <c r="B36" s="83">
        <v>200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7">
        <v>200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3"/>
      <c r="Y36" s="83"/>
      <c r="Z36" s="83"/>
      <c r="AA36" s="85"/>
      <c r="AB36" s="85"/>
      <c r="AC36" s="85"/>
      <c r="AD36" s="83"/>
      <c r="AE36" s="83"/>
    </row>
    <row r="37" spans="1:31" ht="12.75">
      <c r="A37" s="93"/>
      <c r="B37" s="94">
        <f>SUM(B30:B36)</f>
        <v>728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6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4"/>
      <c r="Y37" s="95"/>
      <c r="Z37" s="96"/>
      <c r="AA37" s="93"/>
      <c r="AB37" s="93"/>
      <c r="AC37" s="93"/>
      <c r="AD37" s="94"/>
      <c r="AE37" s="96"/>
    </row>
    <row r="38" spans="1:31" ht="12.75">
      <c r="A38" s="97"/>
      <c r="B38" s="98">
        <f>B37+B27</f>
        <v>1398</v>
      </c>
      <c r="C38" s="108">
        <f>SUM(C22:C37)</f>
        <v>48</v>
      </c>
      <c r="D38" s="108">
        <f>SUM(D22:D37)</f>
        <v>87.1</v>
      </c>
      <c r="E38" s="108">
        <f>SUM(E22:E37)</f>
        <v>11.65</v>
      </c>
      <c r="F38" s="108"/>
      <c r="G38" s="108">
        <f>SUM(G22:G37)</f>
        <v>68.8</v>
      </c>
      <c r="H38" s="108"/>
      <c r="I38" s="108">
        <f>SUM(I22:I37)</f>
        <v>133.5</v>
      </c>
      <c r="J38" s="108">
        <f>SUM(J22:J37)</f>
        <v>119</v>
      </c>
      <c r="K38" s="108">
        <f>SUM(K22:K37)</f>
        <v>180</v>
      </c>
      <c r="L38" s="108"/>
      <c r="M38" s="108">
        <f>SUM(M22:M37)</f>
        <v>200</v>
      </c>
      <c r="N38" s="108">
        <f>SUM(N22:N37)</f>
        <v>77.4</v>
      </c>
      <c r="O38" s="108"/>
      <c r="P38" s="108">
        <f>SUM(P22:P37)</f>
        <v>109.4</v>
      </c>
      <c r="Q38" s="108"/>
      <c r="R38" s="108">
        <f>SUM(R22:R37)</f>
        <v>90.2</v>
      </c>
      <c r="S38" s="108">
        <f>SUM(S22:S37)</f>
        <v>180</v>
      </c>
      <c r="T38" s="108"/>
      <c r="U38" s="108"/>
      <c r="V38" s="108"/>
      <c r="W38" s="108">
        <f>SUM(W22:W37)</f>
        <v>19.3</v>
      </c>
      <c r="X38" s="108">
        <f>SUM(X22:X37)</f>
        <v>18</v>
      </c>
      <c r="Y38" s="108"/>
      <c r="Z38" s="108">
        <f>SUM(Z22:Z37)</f>
        <v>7.5</v>
      </c>
      <c r="AA38" s="108"/>
      <c r="AB38" s="108">
        <f>SUM(AB22:AB37)</f>
        <v>2.5</v>
      </c>
      <c r="AC38" s="100"/>
      <c r="AD38" s="100"/>
      <c r="AE38" s="101">
        <v>1.8</v>
      </c>
    </row>
    <row r="39" spans="1:31" ht="72.75">
      <c r="A39" s="88">
        <v>3</v>
      </c>
      <c r="B39" s="88" t="s">
        <v>1</v>
      </c>
      <c r="C39" s="80" t="s">
        <v>61</v>
      </c>
      <c r="D39" s="80" t="s">
        <v>62</v>
      </c>
      <c r="E39" s="80" t="s">
        <v>63</v>
      </c>
      <c r="F39" s="80" t="s">
        <v>64</v>
      </c>
      <c r="G39" s="81" t="s">
        <v>65</v>
      </c>
      <c r="H39" s="81" t="s">
        <v>66</v>
      </c>
      <c r="I39" s="80" t="s">
        <v>67</v>
      </c>
      <c r="J39" s="80" t="s">
        <v>68</v>
      </c>
      <c r="K39" s="80" t="s">
        <v>69</v>
      </c>
      <c r="L39" s="80" t="s">
        <v>70</v>
      </c>
      <c r="M39" s="80" t="s">
        <v>71</v>
      </c>
      <c r="N39" s="80" t="s">
        <v>72</v>
      </c>
      <c r="O39" s="80" t="s">
        <v>94</v>
      </c>
      <c r="P39" s="80" t="s">
        <v>73</v>
      </c>
      <c r="Q39" s="80" t="s">
        <v>74</v>
      </c>
      <c r="R39" s="80" t="s">
        <v>75</v>
      </c>
      <c r="S39" s="80" t="s">
        <v>76</v>
      </c>
      <c r="T39" s="80" t="s">
        <v>77</v>
      </c>
      <c r="U39" s="80" t="s">
        <v>78</v>
      </c>
      <c r="V39" s="80" t="s">
        <v>79</v>
      </c>
      <c r="W39" s="80" t="s">
        <v>80</v>
      </c>
      <c r="X39" s="80" t="s">
        <v>81</v>
      </c>
      <c r="Y39" s="80" t="s">
        <v>82</v>
      </c>
      <c r="Z39" s="80" t="s">
        <v>83</v>
      </c>
      <c r="AA39" s="80" t="s">
        <v>84</v>
      </c>
      <c r="AB39" s="80" t="s">
        <v>85</v>
      </c>
      <c r="AC39" s="80" t="s">
        <v>86</v>
      </c>
      <c r="AD39" s="80" t="s">
        <v>87</v>
      </c>
      <c r="AE39" s="80" t="s">
        <v>88</v>
      </c>
    </row>
    <row r="40" spans="1:31" ht="12.75">
      <c r="A40" s="79" t="s">
        <v>90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</row>
    <row r="41" spans="1:31" ht="16.5">
      <c r="A41" s="111" t="s">
        <v>40</v>
      </c>
      <c r="B41" s="107">
        <v>90</v>
      </c>
      <c r="C41" s="111"/>
      <c r="D41" s="111"/>
      <c r="E41" s="111"/>
      <c r="F41" s="111"/>
      <c r="G41" s="111"/>
      <c r="H41" s="111"/>
      <c r="I41" s="111"/>
      <c r="J41" s="111">
        <v>70</v>
      </c>
      <c r="K41" s="111"/>
      <c r="L41" s="111"/>
      <c r="M41" s="111"/>
      <c r="N41" s="111">
        <v>50</v>
      </c>
      <c r="O41" s="111"/>
      <c r="P41" s="111"/>
      <c r="Q41" s="111"/>
      <c r="R41" s="111"/>
      <c r="S41" s="111"/>
      <c r="T41" s="111"/>
      <c r="U41" s="111"/>
      <c r="V41" s="111"/>
      <c r="W41" s="111">
        <v>4</v>
      </c>
      <c r="X41" s="107"/>
      <c r="Y41" s="107"/>
      <c r="Z41" s="107">
        <v>16</v>
      </c>
      <c r="AA41" s="111"/>
      <c r="AB41" s="111"/>
      <c r="AC41" s="111"/>
      <c r="AD41" s="107"/>
      <c r="AE41" s="107"/>
    </row>
    <row r="42" spans="1:31" ht="12.75">
      <c r="A42" s="85" t="s">
        <v>41</v>
      </c>
      <c r="B42" s="83">
        <v>150</v>
      </c>
      <c r="C42" s="85"/>
      <c r="D42" s="85"/>
      <c r="E42" s="85"/>
      <c r="F42" s="85"/>
      <c r="G42" s="85">
        <v>36.5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>
        <v>5.3</v>
      </c>
      <c r="X42" s="83"/>
      <c r="Y42" s="83"/>
      <c r="Z42" s="83"/>
      <c r="AA42" s="85"/>
      <c r="AB42" s="85"/>
      <c r="AC42" s="85"/>
      <c r="AD42" s="83"/>
      <c r="AE42" s="83"/>
    </row>
    <row r="43" spans="1:31" ht="16.5">
      <c r="A43" s="85" t="s">
        <v>183</v>
      </c>
      <c r="B43" s="83">
        <v>180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7">
        <v>180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3"/>
      <c r="Y43" s="83"/>
      <c r="Z43" s="83"/>
      <c r="AA43" s="85"/>
      <c r="AB43" s="85"/>
      <c r="AC43" s="85"/>
      <c r="AD43" s="83"/>
      <c r="AE43" s="83"/>
    </row>
    <row r="44" spans="1:31" ht="12.75">
      <c r="A44" s="228" t="s">
        <v>39</v>
      </c>
      <c r="B44" s="83">
        <v>40</v>
      </c>
      <c r="C44" s="84"/>
      <c r="D44" s="84">
        <v>40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3"/>
      <c r="Y44" s="83"/>
      <c r="Z44" s="86"/>
      <c r="AA44" s="84"/>
      <c r="AB44" s="84"/>
      <c r="AC44" s="84"/>
      <c r="AD44" s="83"/>
      <c r="AE44" s="86"/>
    </row>
    <row r="45" spans="1:31" ht="12.75">
      <c r="A45" s="90" t="s">
        <v>9</v>
      </c>
      <c r="B45" s="86">
        <v>20</v>
      </c>
      <c r="C45" s="90">
        <v>20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86"/>
      <c r="Y45" s="86"/>
      <c r="Z45" s="86"/>
      <c r="AA45" s="90"/>
      <c r="AB45" s="90"/>
      <c r="AC45" s="90"/>
      <c r="AD45" s="86"/>
      <c r="AE45" s="86"/>
    </row>
    <row r="46" spans="1:31" ht="12.75">
      <c r="A46" s="85" t="s">
        <v>211</v>
      </c>
      <c r="B46" s="83">
        <v>180</v>
      </c>
      <c r="C46" s="85"/>
      <c r="D46" s="85"/>
      <c r="E46" s="85"/>
      <c r="F46" s="85"/>
      <c r="G46" s="85"/>
      <c r="H46" s="85"/>
      <c r="I46" s="85"/>
      <c r="J46" s="85"/>
      <c r="K46" s="85">
        <v>180</v>
      </c>
      <c r="L46" s="85"/>
      <c r="M46" s="87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3"/>
      <c r="Y46" s="83"/>
      <c r="Z46" s="83"/>
      <c r="AA46" s="85"/>
      <c r="AB46" s="85"/>
      <c r="AC46" s="85"/>
      <c r="AD46" s="83"/>
      <c r="AE46" s="83"/>
    </row>
    <row r="47" spans="1:31" ht="12.75">
      <c r="A47" s="88" t="s">
        <v>91</v>
      </c>
      <c r="B47" s="104">
        <f>SUM(B41:B46)</f>
        <v>660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ht="12.75">
      <c r="A48" s="109" t="s">
        <v>100</v>
      </c>
      <c r="B48" s="110">
        <v>60</v>
      </c>
      <c r="C48" s="109"/>
      <c r="D48" s="109"/>
      <c r="E48" s="109"/>
      <c r="F48" s="109"/>
      <c r="G48" s="109"/>
      <c r="H48" s="109"/>
      <c r="I48" s="109"/>
      <c r="J48" s="109">
        <v>60</v>
      </c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  <c r="Y48" s="110"/>
      <c r="Z48" s="110"/>
      <c r="AA48" s="109"/>
      <c r="AB48" s="109"/>
      <c r="AC48" s="109"/>
      <c r="AD48" s="110"/>
      <c r="AE48" s="110"/>
    </row>
    <row r="49" spans="1:31" ht="12.75">
      <c r="A49" s="82" t="s">
        <v>99</v>
      </c>
      <c r="B49" s="83">
        <v>200</v>
      </c>
      <c r="C49" s="82"/>
      <c r="D49" s="82"/>
      <c r="E49" s="82">
        <v>2</v>
      </c>
      <c r="F49" s="82"/>
      <c r="G49" s="82"/>
      <c r="H49" s="82"/>
      <c r="I49" s="105"/>
      <c r="J49" s="105">
        <v>73.2</v>
      </c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>
        <v>5</v>
      </c>
      <c r="Y49" s="83"/>
      <c r="Z49" s="87"/>
      <c r="AA49" s="82"/>
      <c r="AB49" s="82"/>
      <c r="AC49" s="82"/>
      <c r="AD49" s="83"/>
      <c r="AE49" s="87"/>
    </row>
    <row r="50" spans="1:31" ht="16.5">
      <c r="A50" s="112" t="s">
        <v>121</v>
      </c>
      <c r="B50" s="113">
        <v>120</v>
      </c>
      <c r="C50" s="112"/>
      <c r="D50" s="112"/>
      <c r="E50" s="112">
        <v>2.5</v>
      </c>
      <c r="F50" s="112"/>
      <c r="G50" s="112"/>
      <c r="H50" s="112"/>
      <c r="I50" s="112"/>
      <c r="J50" s="112">
        <v>9.5</v>
      </c>
      <c r="K50" s="112"/>
      <c r="L50" s="112"/>
      <c r="M50" s="112"/>
      <c r="N50" s="112"/>
      <c r="O50" s="112"/>
      <c r="P50" s="112">
        <v>100</v>
      </c>
      <c r="Q50" s="112"/>
      <c r="R50" s="112"/>
      <c r="S50" s="112"/>
      <c r="T50" s="112"/>
      <c r="U50" s="112"/>
      <c r="V50" s="112"/>
      <c r="W50" s="112">
        <v>2.5</v>
      </c>
      <c r="X50" s="113"/>
      <c r="Y50" s="113"/>
      <c r="Z50" s="113">
        <v>0.9</v>
      </c>
      <c r="AA50" s="112"/>
      <c r="AB50" s="112"/>
      <c r="AC50" s="112"/>
      <c r="AD50" s="113"/>
      <c r="AE50" s="113"/>
    </row>
    <row r="51" spans="1:31" ht="24.75">
      <c r="A51" s="85" t="s">
        <v>52</v>
      </c>
      <c r="B51" s="83">
        <v>150</v>
      </c>
      <c r="C51" s="85"/>
      <c r="D51" s="85"/>
      <c r="E51" s="85"/>
      <c r="F51" s="85"/>
      <c r="G51" s="85"/>
      <c r="H51" s="85">
        <v>31.5</v>
      </c>
      <c r="I51" s="85"/>
      <c r="J51" s="85">
        <v>51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3">
        <v>5</v>
      </c>
      <c r="Y51" s="83"/>
      <c r="Z51" s="83"/>
      <c r="AA51" s="85"/>
      <c r="AB51" s="85"/>
      <c r="AC51" s="85"/>
      <c r="AD51" s="83"/>
      <c r="AE51" s="83"/>
    </row>
    <row r="52" spans="1:31" ht="12.75">
      <c r="A52" s="90" t="s">
        <v>9</v>
      </c>
      <c r="B52" s="86">
        <v>28</v>
      </c>
      <c r="C52" s="90">
        <v>28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86"/>
      <c r="Y52" s="86"/>
      <c r="Z52" s="86"/>
      <c r="AA52" s="90"/>
      <c r="AB52" s="90"/>
      <c r="AC52" s="90"/>
      <c r="AD52" s="86"/>
      <c r="AE52" s="86"/>
    </row>
    <row r="53" spans="1:31" ht="12.75">
      <c r="A53" s="228" t="s">
        <v>39</v>
      </c>
      <c r="B53" s="83">
        <v>50</v>
      </c>
      <c r="C53" s="84"/>
      <c r="D53" s="84">
        <v>50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3"/>
      <c r="Y53" s="83"/>
      <c r="Z53" s="86"/>
      <c r="AA53" s="84"/>
      <c r="AB53" s="84"/>
      <c r="AC53" s="84"/>
      <c r="AD53" s="83"/>
      <c r="AE53" s="86"/>
    </row>
    <row r="54" spans="1:31" ht="12.75">
      <c r="A54" s="228" t="s">
        <v>137</v>
      </c>
      <c r="B54" s="83">
        <v>200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>
        <v>200</v>
      </c>
      <c r="S54" s="84"/>
      <c r="T54" s="84"/>
      <c r="U54" s="84"/>
      <c r="V54" s="84"/>
      <c r="W54" s="84"/>
      <c r="X54" s="83"/>
      <c r="Y54" s="83"/>
      <c r="Z54" s="86"/>
      <c r="AA54" s="84"/>
      <c r="AB54" s="84"/>
      <c r="AC54" s="84"/>
      <c r="AD54" s="83"/>
      <c r="AE54" s="86"/>
    </row>
    <row r="55" spans="1:31" ht="12.75">
      <c r="A55" s="93"/>
      <c r="B55" s="94">
        <f>SUM(B49:B54)</f>
        <v>748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4"/>
      <c r="Y55" s="95"/>
      <c r="Z55" s="96"/>
      <c r="AA55" s="93"/>
      <c r="AB55" s="93"/>
      <c r="AC55" s="93"/>
      <c r="AD55" s="94"/>
      <c r="AE55" s="96"/>
    </row>
    <row r="56" spans="1:31" ht="12.75">
      <c r="A56" s="97"/>
      <c r="B56" s="98">
        <f>B55+B47</f>
        <v>1408</v>
      </c>
      <c r="C56" s="99">
        <f>SUM(C41:C55)</f>
        <v>48</v>
      </c>
      <c r="D56" s="99">
        <f>SUM(D41:D55)</f>
        <v>90</v>
      </c>
      <c r="E56" s="99">
        <f>SUM(E41:E55)</f>
        <v>4.5</v>
      </c>
      <c r="F56" s="99"/>
      <c r="G56" s="99">
        <f>SUM(G41:G55)</f>
        <v>36.5</v>
      </c>
      <c r="H56" s="99">
        <f>SUM(H41:H55)</f>
        <v>31.5</v>
      </c>
      <c r="I56" s="99"/>
      <c r="J56" s="99">
        <f>SUM(J41:J55)</f>
        <v>263.7</v>
      </c>
      <c r="K56" s="99">
        <f>SUM(K41:K55)</f>
        <v>180</v>
      </c>
      <c r="L56" s="99">
        <f>SUM(L41:L55)</f>
        <v>0</v>
      </c>
      <c r="M56" s="99">
        <f>SUM(M41:M55)</f>
        <v>180</v>
      </c>
      <c r="N56" s="99">
        <f>SUM(N41:N55)</f>
        <v>50</v>
      </c>
      <c r="O56" s="99"/>
      <c r="P56" s="99">
        <f>SUM(P41:P55)</f>
        <v>100</v>
      </c>
      <c r="Q56" s="99"/>
      <c r="R56" s="99">
        <f>SUM(R41:R55)</f>
        <v>200</v>
      </c>
      <c r="S56" s="99"/>
      <c r="T56" s="99"/>
      <c r="U56" s="99"/>
      <c r="V56" s="99"/>
      <c r="W56" s="99">
        <f>SUM(W41:W55)</f>
        <v>11.8</v>
      </c>
      <c r="X56" s="100">
        <f>SUM(X41:X55)</f>
        <v>10</v>
      </c>
      <c r="Y56" s="100"/>
      <c r="Z56" s="100">
        <f>SUM(Z41:Z55)</f>
        <v>16.9</v>
      </c>
      <c r="AA56" s="99"/>
      <c r="AB56" s="99"/>
      <c r="AC56" s="99"/>
      <c r="AD56" s="100"/>
      <c r="AE56" s="101">
        <v>1.8</v>
      </c>
    </row>
    <row r="57" spans="1:31" ht="72.75">
      <c r="A57" s="79">
        <v>4</v>
      </c>
      <c r="B57" s="79"/>
      <c r="C57" s="80" t="s">
        <v>61</v>
      </c>
      <c r="D57" s="80" t="s">
        <v>62</v>
      </c>
      <c r="E57" s="80" t="s">
        <v>63</v>
      </c>
      <c r="F57" s="80" t="s">
        <v>64</v>
      </c>
      <c r="G57" s="81" t="s">
        <v>65</v>
      </c>
      <c r="H57" s="81" t="s">
        <v>66</v>
      </c>
      <c r="I57" s="80" t="s">
        <v>67</v>
      </c>
      <c r="J57" s="80" t="s">
        <v>68</v>
      </c>
      <c r="K57" s="80" t="s">
        <v>69</v>
      </c>
      <c r="L57" s="80" t="s">
        <v>70</v>
      </c>
      <c r="M57" s="80" t="s">
        <v>71</v>
      </c>
      <c r="N57" s="80" t="s">
        <v>72</v>
      </c>
      <c r="O57" s="80" t="s">
        <v>94</v>
      </c>
      <c r="P57" s="80" t="s">
        <v>73</v>
      </c>
      <c r="Q57" s="80" t="s">
        <v>74</v>
      </c>
      <c r="R57" s="80" t="s">
        <v>75</v>
      </c>
      <c r="S57" s="80" t="s">
        <v>76</v>
      </c>
      <c r="T57" s="80" t="s">
        <v>77</v>
      </c>
      <c r="U57" s="80" t="s">
        <v>78</v>
      </c>
      <c r="V57" s="80" t="s">
        <v>79</v>
      </c>
      <c r="W57" s="80" t="s">
        <v>80</v>
      </c>
      <c r="X57" s="80" t="s">
        <v>81</v>
      </c>
      <c r="Y57" s="80" t="s">
        <v>82</v>
      </c>
      <c r="Z57" s="80" t="s">
        <v>83</v>
      </c>
      <c r="AA57" s="80" t="s">
        <v>84</v>
      </c>
      <c r="AB57" s="80" t="s">
        <v>85</v>
      </c>
      <c r="AC57" s="80" t="s">
        <v>86</v>
      </c>
      <c r="AD57" s="80" t="s">
        <v>87</v>
      </c>
      <c r="AE57" s="80" t="s">
        <v>88</v>
      </c>
    </row>
    <row r="58" spans="1:31" ht="12.75">
      <c r="A58" s="79" t="s">
        <v>90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</row>
    <row r="59" spans="1:31" ht="16.5">
      <c r="A59" s="85" t="s">
        <v>44</v>
      </c>
      <c r="B59" s="83">
        <v>90</v>
      </c>
      <c r="C59" s="91"/>
      <c r="D59" s="91"/>
      <c r="E59" s="91">
        <v>6.3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>
        <v>111.1</v>
      </c>
      <c r="R59" s="91"/>
      <c r="S59" s="91"/>
      <c r="T59" s="91"/>
      <c r="U59" s="91"/>
      <c r="V59" s="91"/>
      <c r="W59" s="91">
        <v>6.3</v>
      </c>
      <c r="X59" s="83"/>
      <c r="Y59" s="83"/>
      <c r="Z59" s="83"/>
      <c r="AA59" s="91"/>
      <c r="AB59" s="91"/>
      <c r="AC59" s="91"/>
      <c r="AD59" s="83"/>
      <c r="AE59" s="83"/>
    </row>
    <row r="60" spans="1:31" ht="12.75">
      <c r="A60" s="228" t="s">
        <v>126</v>
      </c>
      <c r="B60" s="83">
        <v>50</v>
      </c>
      <c r="C60" s="84"/>
      <c r="D60" s="84"/>
      <c r="E60" s="84">
        <v>3</v>
      </c>
      <c r="F60" s="84"/>
      <c r="G60" s="84"/>
      <c r="H60" s="84"/>
      <c r="I60" s="84"/>
      <c r="J60" s="84">
        <v>7.5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>
        <v>2.5</v>
      </c>
      <c r="X60" s="83"/>
      <c r="Y60" s="83"/>
      <c r="Z60" s="86">
        <v>0.9</v>
      </c>
      <c r="AA60" s="84"/>
      <c r="AB60" s="84"/>
      <c r="AC60" s="84"/>
      <c r="AD60" s="83"/>
      <c r="AE60" s="86"/>
    </row>
    <row r="61" spans="1:31" ht="12.75">
      <c r="A61" s="85" t="s">
        <v>45</v>
      </c>
      <c r="B61" s="83">
        <v>150</v>
      </c>
      <c r="C61" s="91"/>
      <c r="D61" s="91"/>
      <c r="E61" s="91"/>
      <c r="F61" s="91"/>
      <c r="G61" s="91"/>
      <c r="H61" s="91"/>
      <c r="I61" s="91">
        <v>126</v>
      </c>
      <c r="J61" s="91"/>
      <c r="K61" s="91"/>
      <c r="L61" s="91"/>
      <c r="M61" s="91"/>
      <c r="N61" s="91"/>
      <c r="O61" s="91"/>
      <c r="P61" s="91"/>
      <c r="Q61" s="91"/>
      <c r="R61" s="91">
        <v>22.5</v>
      </c>
      <c r="S61" s="91"/>
      <c r="T61" s="91"/>
      <c r="U61" s="91"/>
      <c r="V61" s="91"/>
      <c r="W61" s="91">
        <v>6.7</v>
      </c>
      <c r="X61" s="83"/>
      <c r="Y61" s="83"/>
      <c r="Z61" s="83"/>
      <c r="AA61" s="91"/>
      <c r="AB61" s="91"/>
      <c r="AC61" s="91"/>
      <c r="AD61" s="83"/>
      <c r="AE61" s="83"/>
    </row>
    <row r="62" spans="1:31" ht="16.5">
      <c r="A62" s="85" t="s">
        <v>46</v>
      </c>
      <c r="B62" s="83">
        <v>200</v>
      </c>
      <c r="C62" s="91"/>
      <c r="D62" s="91"/>
      <c r="E62" s="91"/>
      <c r="F62" s="91"/>
      <c r="G62" s="91"/>
      <c r="H62" s="91"/>
      <c r="I62" s="91"/>
      <c r="J62" s="91"/>
      <c r="K62" s="91"/>
      <c r="L62" s="91">
        <v>20</v>
      </c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83"/>
      <c r="Y62" s="83"/>
      <c r="Z62" s="83">
        <v>10</v>
      </c>
      <c r="AA62" s="91"/>
      <c r="AB62" s="91"/>
      <c r="AC62" s="91"/>
      <c r="AD62" s="83"/>
      <c r="AE62" s="83"/>
    </row>
    <row r="63" spans="1:31" ht="12.75">
      <c r="A63" s="90" t="s">
        <v>9</v>
      </c>
      <c r="B63" s="86">
        <v>20</v>
      </c>
      <c r="C63" s="90">
        <v>20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86"/>
      <c r="Y63" s="86"/>
      <c r="Z63" s="86"/>
      <c r="AA63" s="90"/>
      <c r="AB63" s="90"/>
      <c r="AC63" s="90"/>
      <c r="AD63" s="86"/>
      <c r="AE63" s="86"/>
    </row>
    <row r="64" spans="1:31" ht="12.75">
      <c r="A64" s="228" t="s">
        <v>39</v>
      </c>
      <c r="B64" s="83">
        <v>40</v>
      </c>
      <c r="C64" s="84"/>
      <c r="D64" s="84">
        <v>40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3"/>
      <c r="Y64" s="83"/>
      <c r="Z64" s="86"/>
      <c r="AA64" s="84"/>
      <c r="AB64" s="84"/>
      <c r="AC64" s="84"/>
      <c r="AD64" s="83"/>
      <c r="AE64" s="86"/>
    </row>
    <row r="65" spans="1:31" ht="12.75">
      <c r="A65" s="88" t="s">
        <v>91</v>
      </c>
      <c r="B65" s="104">
        <f>SUM(B59:B64)</f>
        <v>550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85" t="s">
        <v>43</v>
      </c>
      <c r="B66" s="83">
        <v>60</v>
      </c>
      <c r="C66" s="91"/>
      <c r="D66" s="91"/>
      <c r="E66" s="91"/>
      <c r="F66" s="91"/>
      <c r="G66" s="91"/>
      <c r="H66" s="91"/>
      <c r="I66" s="91"/>
      <c r="J66" s="91">
        <v>60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83"/>
      <c r="Y66" s="83"/>
      <c r="Z66" s="83"/>
      <c r="AA66" s="91"/>
      <c r="AB66" s="91"/>
      <c r="AC66" s="91"/>
      <c r="AD66" s="83"/>
      <c r="AE66" s="83"/>
    </row>
    <row r="67" spans="1:31" ht="16.5">
      <c r="A67" s="90" t="s">
        <v>26</v>
      </c>
      <c r="B67" s="86">
        <v>200</v>
      </c>
      <c r="C67" s="90"/>
      <c r="D67" s="90"/>
      <c r="E67" s="90"/>
      <c r="F67" s="90"/>
      <c r="G67" s="90">
        <v>16</v>
      </c>
      <c r="H67" s="90"/>
      <c r="I67" s="90">
        <v>50</v>
      </c>
      <c r="J67" s="90">
        <v>16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>
        <v>4</v>
      </c>
      <c r="X67" s="86"/>
      <c r="Y67" s="86"/>
      <c r="Z67" s="86"/>
      <c r="AA67" s="90"/>
      <c r="AB67" s="90"/>
      <c r="AC67" s="90"/>
      <c r="AD67" s="86"/>
      <c r="AE67" s="86"/>
    </row>
    <row r="68" spans="1:31" ht="12.75">
      <c r="A68" s="85" t="s">
        <v>98</v>
      </c>
      <c r="B68" s="83">
        <v>105</v>
      </c>
      <c r="C68" s="91"/>
      <c r="D68" s="91"/>
      <c r="E68" s="91">
        <v>8</v>
      </c>
      <c r="F68" s="91"/>
      <c r="G68" s="91"/>
      <c r="H68" s="91"/>
      <c r="I68" s="91"/>
      <c r="J68" s="91">
        <v>22.5</v>
      </c>
      <c r="K68" s="91"/>
      <c r="L68" s="91"/>
      <c r="M68" s="91"/>
      <c r="N68" s="91"/>
      <c r="O68" s="91">
        <v>56</v>
      </c>
      <c r="P68" s="91"/>
      <c r="Q68" s="91"/>
      <c r="R68" s="91"/>
      <c r="S68" s="91"/>
      <c r="T68" s="91"/>
      <c r="U68" s="91"/>
      <c r="V68" s="91">
        <v>18.75</v>
      </c>
      <c r="W68" s="91"/>
      <c r="X68" s="83">
        <v>2.5</v>
      </c>
      <c r="Y68" s="83"/>
      <c r="Z68" s="83"/>
      <c r="AA68" s="91"/>
      <c r="AB68" s="91"/>
      <c r="AC68" s="91"/>
      <c r="AD68" s="83"/>
      <c r="AE68" s="83"/>
    </row>
    <row r="69" spans="1:31" ht="12.75">
      <c r="A69" s="82" t="s">
        <v>136</v>
      </c>
      <c r="B69" s="83">
        <v>150</v>
      </c>
      <c r="C69" s="83"/>
      <c r="D69" s="83"/>
      <c r="E69" s="83">
        <v>3</v>
      </c>
      <c r="F69" s="83"/>
      <c r="G69" s="83"/>
      <c r="H69" s="83"/>
      <c r="I69" s="83">
        <v>48.8</v>
      </c>
      <c r="J69" s="83">
        <v>61.7</v>
      </c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>
        <v>5.7</v>
      </c>
      <c r="Y69" s="83"/>
      <c r="Z69" s="83">
        <v>0.9</v>
      </c>
      <c r="AA69" s="83"/>
      <c r="AB69" s="83"/>
      <c r="AC69" s="83"/>
      <c r="AD69" s="83"/>
      <c r="AE69" s="83"/>
    </row>
    <row r="70" spans="1:31" ht="12.75">
      <c r="A70" s="90" t="s">
        <v>9</v>
      </c>
      <c r="B70" s="86">
        <v>28</v>
      </c>
      <c r="C70" s="90">
        <v>28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86"/>
      <c r="Y70" s="86"/>
      <c r="Z70" s="86"/>
      <c r="AA70" s="90"/>
      <c r="AB70" s="90"/>
      <c r="AC70" s="90"/>
      <c r="AD70" s="86"/>
      <c r="AE70" s="86"/>
    </row>
    <row r="71" spans="1:31" ht="12.75">
      <c r="A71" s="228" t="s">
        <v>39</v>
      </c>
      <c r="B71" s="83">
        <v>50</v>
      </c>
      <c r="C71" s="84"/>
      <c r="D71" s="84">
        <v>50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3"/>
      <c r="Y71" s="83"/>
      <c r="Z71" s="86"/>
      <c r="AA71" s="84"/>
      <c r="AB71" s="84"/>
      <c r="AC71" s="84"/>
      <c r="AD71" s="83"/>
      <c r="AE71" s="86"/>
    </row>
    <row r="72" spans="1:31" ht="16.5">
      <c r="A72" s="85" t="s">
        <v>141</v>
      </c>
      <c r="B72" s="83">
        <v>180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>
        <v>180</v>
      </c>
      <c r="T72" s="91"/>
      <c r="U72" s="91"/>
      <c r="V72" s="91"/>
      <c r="W72" s="91"/>
      <c r="X72" s="83"/>
      <c r="Y72" s="83"/>
      <c r="Z72" s="83"/>
      <c r="AA72" s="91"/>
      <c r="AB72" s="91"/>
      <c r="AC72" s="91"/>
      <c r="AD72" s="83"/>
      <c r="AE72" s="83"/>
    </row>
    <row r="73" spans="1:31" ht="16.5">
      <c r="A73" s="85" t="s">
        <v>182</v>
      </c>
      <c r="B73" s="83">
        <v>200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7">
        <v>200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3"/>
      <c r="Y73" s="83"/>
      <c r="Z73" s="83"/>
      <c r="AA73" s="85"/>
      <c r="AB73" s="85"/>
      <c r="AC73" s="85"/>
      <c r="AD73" s="83"/>
      <c r="AE73" s="83"/>
    </row>
    <row r="74" spans="1:31" ht="12.75">
      <c r="A74" s="93"/>
      <c r="B74" s="116">
        <f>SUM(B67:B73)</f>
        <v>913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116"/>
      <c r="Y74" s="95"/>
      <c r="Z74" s="96"/>
      <c r="AA74" s="93"/>
      <c r="AB74" s="93"/>
      <c r="AC74" s="93"/>
      <c r="AD74" s="116"/>
      <c r="AE74" s="96"/>
    </row>
    <row r="75" spans="1:31" ht="12.75">
      <c r="A75" s="97"/>
      <c r="B75" s="117">
        <f>B74+B65</f>
        <v>1463</v>
      </c>
      <c r="C75" s="99">
        <f>SUM(C59:C74)</f>
        <v>48</v>
      </c>
      <c r="D75" s="99">
        <f>SUM(D59:D74)</f>
        <v>90</v>
      </c>
      <c r="E75" s="99">
        <f>SUM(E59:E74)</f>
        <v>20.3</v>
      </c>
      <c r="F75" s="99"/>
      <c r="G75" s="99">
        <f aca="true" t="shared" si="0" ref="G75:O75">SUM(G59:G74)</f>
        <v>16</v>
      </c>
      <c r="H75" s="99">
        <f t="shared" si="0"/>
        <v>0</v>
      </c>
      <c r="I75" s="99">
        <f t="shared" si="0"/>
        <v>224.8</v>
      </c>
      <c r="J75" s="99">
        <f t="shared" si="0"/>
        <v>167.7</v>
      </c>
      <c r="K75" s="99">
        <f t="shared" si="0"/>
        <v>0</v>
      </c>
      <c r="L75" s="99">
        <f t="shared" si="0"/>
        <v>20</v>
      </c>
      <c r="M75" s="99">
        <f t="shared" si="0"/>
        <v>200</v>
      </c>
      <c r="N75" s="99">
        <f t="shared" si="0"/>
        <v>0</v>
      </c>
      <c r="O75" s="99">
        <f t="shared" si="0"/>
        <v>56</v>
      </c>
      <c r="P75" s="99"/>
      <c r="Q75" s="99">
        <f>SUM(Q59:Q74)</f>
        <v>111.1</v>
      </c>
      <c r="R75" s="99">
        <f>SUM(R59:R74)</f>
        <v>22.5</v>
      </c>
      <c r="S75" s="99">
        <f>SUM(S59:S74)</f>
        <v>180</v>
      </c>
      <c r="T75" s="99"/>
      <c r="U75" s="99"/>
      <c r="V75" s="99">
        <f>SUM(V59:V74)</f>
        <v>18.75</v>
      </c>
      <c r="W75" s="99">
        <f>SUM(W59:W74)</f>
        <v>19.5</v>
      </c>
      <c r="X75" s="100">
        <f>SUM(X59:X74)</f>
        <v>8.2</v>
      </c>
      <c r="Y75" s="100"/>
      <c r="Z75" s="98">
        <f>SUM(Z59:Z74)</f>
        <v>11.8</v>
      </c>
      <c r="AA75" s="97"/>
      <c r="AB75" s="97"/>
      <c r="AC75" s="97"/>
      <c r="AD75" s="117"/>
      <c r="AE75" s="96">
        <v>1.8</v>
      </c>
    </row>
    <row r="76" spans="1:31" ht="72.75">
      <c r="A76" s="79">
        <v>5</v>
      </c>
      <c r="B76" s="79"/>
      <c r="C76" s="80" t="s">
        <v>61</v>
      </c>
      <c r="D76" s="80" t="s">
        <v>62</v>
      </c>
      <c r="E76" s="80" t="s">
        <v>63</v>
      </c>
      <c r="F76" s="80" t="s">
        <v>64</v>
      </c>
      <c r="G76" s="81" t="s">
        <v>65</v>
      </c>
      <c r="H76" s="81" t="s">
        <v>66</v>
      </c>
      <c r="I76" s="80" t="s">
        <v>67</v>
      </c>
      <c r="J76" s="80" t="s">
        <v>68</v>
      </c>
      <c r="K76" s="80" t="s">
        <v>69</v>
      </c>
      <c r="L76" s="80" t="s">
        <v>70</v>
      </c>
      <c r="M76" s="80" t="s">
        <v>71</v>
      </c>
      <c r="N76" s="80" t="s">
        <v>72</v>
      </c>
      <c r="O76" s="80" t="s">
        <v>94</v>
      </c>
      <c r="P76" s="80" t="s">
        <v>73</v>
      </c>
      <c r="Q76" s="80" t="s">
        <v>74</v>
      </c>
      <c r="R76" s="80" t="s">
        <v>75</v>
      </c>
      <c r="S76" s="80" t="s">
        <v>76</v>
      </c>
      <c r="T76" s="80" t="s">
        <v>77</v>
      </c>
      <c r="U76" s="80" t="s">
        <v>78</v>
      </c>
      <c r="V76" s="80" t="s">
        <v>79</v>
      </c>
      <c r="W76" s="80" t="s">
        <v>80</v>
      </c>
      <c r="X76" s="80" t="s">
        <v>81</v>
      </c>
      <c r="Y76" s="80" t="s">
        <v>82</v>
      </c>
      <c r="Z76" s="80" t="s">
        <v>83</v>
      </c>
      <c r="AA76" s="80" t="s">
        <v>84</v>
      </c>
      <c r="AB76" s="80" t="s">
        <v>85</v>
      </c>
      <c r="AC76" s="80" t="s">
        <v>86</v>
      </c>
      <c r="AD76" s="80" t="s">
        <v>87</v>
      </c>
      <c r="AE76" s="80" t="s">
        <v>88</v>
      </c>
    </row>
    <row r="77" spans="1:31" ht="12.75">
      <c r="A77" s="79" t="s">
        <v>90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</row>
    <row r="78" spans="1:31" ht="12.75">
      <c r="A78" s="85" t="s">
        <v>102</v>
      </c>
      <c r="B78" s="83">
        <v>200</v>
      </c>
      <c r="C78" s="91"/>
      <c r="D78" s="91"/>
      <c r="E78" s="91"/>
      <c r="F78" s="91"/>
      <c r="G78" s="91">
        <v>20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>
        <v>150.7</v>
      </c>
      <c r="U78" s="91"/>
      <c r="V78" s="91">
        <v>6.6</v>
      </c>
      <c r="W78" s="91">
        <v>6.6</v>
      </c>
      <c r="X78" s="83"/>
      <c r="Y78" s="83">
        <v>13.3</v>
      </c>
      <c r="Z78" s="83">
        <v>13.3</v>
      </c>
      <c r="AA78" s="91"/>
      <c r="AB78" s="91"/>
      <c r="AC78" s="91"/>
      <c r="AD78" s="83"/>
      <c r="AE78" s="83"/>
    </row>
    <row r="79" spans="1:31" ht="12.75">
      <c r="A79" s="85" t="s">
        <v>57</v>
      </c>
      <c r="B79" s="83">
        <v>30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>
        <v>80</v>
      </c>
      <c r="S79" s="91"/>
      <c r="T79" s="91"/>
      <c r="U79" s="91"/>
      <c r="V79" s="91"/>
      <c r="W79" s="91"/>
      <c r="X79" s="83"/>
      <c r="Y79" s="83"/>
      <c r="Z79" s="83"/>
      <c r="AA79" s="91"/>
      <c r="AB79" s="91"/>
      <c r="AC79" s="91"/>
      <c r="AD79" s="83"/>
      <c r="AE79" s="83"/>
    </row>
    <row r="80" spans="1:31" ht="12.75">
      <c r="A80" s="90" t="s">
        <v>19</v>
      </c>
      <c r="B80" s="86">
        <v>200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86"/>
      <c r="Y80" s="102"/>
      <c r="Z80" s="86">
        <v>7.5</v>
      </c>
      <c r="AA80" s="90"/>
      <c r="AB80" s="90">
        <v>2.5</v>
      </c>
      <c r="AC80" s="90"/>
      <c r="AD80" s="86"/>
      <c r="AE80" s="86"/>
    </row>
    <row r="81" spans="1:31" ht="12.75">
      <c r="A81" s="228" t="s">
        <v>39</v>
      </c>
      <c r="B81" s="83">
        <v>40</v>
      </c>
      <c r="C81" s="83"/>
      <c r="D81" s="83">
        <v>40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6"/>
      <c r="AA81" s="84"/>
      <c r="AB81" s="84"/>
      <c r="AC81" s="84"/>
      <c r="AD81" s="83"/>
      <c r="AE81" s="86"/>
    </row>
    <row r="82" spans="1:31" ht="12.75">
      <c r="A82" s="90" t="s">
        <v>9</v>
      </c>
      <c r="B82" s="86">
        <v>20</v>
      </c>
      <c r="C82" s="90">
        <v>20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86"/>
      <c r="Y82" s="86"/>
      <c r="Z82" s="86"/>
      <c r="AA82" s="90"/>
      <c r="AB82" s="90"/>
      <c r="AC82" s="90"/>
      <c r="AD82" s="86"/>
      <c r="AE82" s="86"/>
    </row>
    <row r="83" spans="1:31" ht="12.75">
      <c r="A83" s="228" t="s">
        <v>213</v>
      </c>
      <c r="B83" s="83">
        <v>180</v>
      </c>
      <c r="C83" s="83"/>
      <c r="D83" s="83"/>
      <c r="E83" s="83"/>
      <c r="F83" s="83"/>
      <c r="G83" s="83"/>
      <c r="H83" s="83"/>
      <c r="I83" s="83"/>
      <c r="J83" s="83"/>
      <c r="K83" s="119">
        <v>180</v>
      </c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4"/>
      <c r="AB83" s="84"/>
      <c r="AC83" s="84"/>
      <c r="AD83" s="83"/>
      <c r="AE83" s="83"/>
    </row>
    <row r="84" spans="1:31" ht="12.75">
      <c r="A84" s="88" t="s">
        <v>91</v>
      </c>
      <c r="B84" s="104">
        <f>SUM(B129:B134)</f>
        <v>550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</row>
    <row r="85" spans="1:31" ht="12.75">
      <c r="A85" s="109" t="s">
        <v>103</v>
      </c>
      <c r="B85" s="110">
        <v>60</v>
      </c>
      <c r="C85" s="109"/>
      <c r="D85" s="109"/>
      <c r="E85" s="109"/>
      <c r="F85" s="109"/>
      <c r="G85" s="109"/>
      <c r="H85" s="109"/>
      <c r="I85" s="109"/>
      <c r="J85" s="109">
        <v>60</v>
      </c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10"/>
      <c r="Y85" s="110"/>
      <c r="Z85" s="110"/>
      <c r="AA85" s="109"/>
      <c r="AB85" s="109"/>
      <c r="AC85" s="109"/>
      <c r="AD85" s="110"/>
      <c r="AE85" s="110"/>
    </row>
    <row r="86" spans="1:31" ht="16.5">
      <c r="A86" s="90" t="s">
        <v>107</v>
      </c>
      <c r="B86" s="86">
        <v>210</v>
      </c>
      <c r="C86" s="90"/>
      <c r="D86" s="90"/>
      <c r="E86" s="90"/>
      <c r="F86" s="90"/>
      <c r="G86" s="90"/>
      <c r="H86" s="90"/>
      <c r="I86" s="90">
        <v>16</v>
      </c>
      <c r="J86" s="90">
        <v>72</v>
      </c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>
        <v>10</v>
      </c>
      <c r="W86" s="90"/>
      <c r="X86" s="86">
        <v>7</v>
      </c>
      <c r="Y86" s="115"/>
      <c r="Z86" s="86">
        <v>0.2</v>
      </c>
      <c r="AA86" s="90"/>
      <c r="AB86" s="90"/>
      <c r="AC86" s="90"/>
      <c r="AD86" s="86"/>
      <c r="AE86" s="86"/>
    </row>
    <row r="87" spans="1:31" ht="16.5">
      <c r="A87" s="111" t="s">
        <v>54</v>
      </c>
      <c r="B87" s="107">
        <v>180</v>
      </c>
      <c r="C87" s="111"/>
      <c r="D87" s="111"/>
      <c r="E87" s="111">
        <v>1.8</v>
      </c>
      <c r="F87" s="111"/>
      <c r="G87" s="111"/>
      <c r="H87" s="111"/>
      <c r="I87" s="111">
        <v>87</v>
      </c>
      <c r="J87" s="111">
        <v>39</v>
      </c>
      <c r="K87" s="111"/>
      <c r="L87" s="111"/>
      <c r="M87" s="111"/>
      <c r="N87" s="111">
        <v>50</v>
      </c>
      <c r="O87" s="111"/>
      <c r="P87" s="111"/>
      <c r="Q87" s="111"/>
      <c r="R87" s="111"/>
      <c r="S87" s="111"/>
      <c r="T87" s="111"/>
      <c r="U87" s="111"/>
      <c r="V87" s="111"/>
      <c r="W87" s="111">
        <v>7.2</v>
      </c>
      <c r="X87" s="107"/>
      <c r="Y87" s="107"/>
      <c r="Z87" s="107"/>
      <c r="AA87" s="111"/>
      <c r="AB87" s="111"/>
      <c r="AC87" s="111"/>
      <c r="AD87" s="107"/>
      <c r="AE87" s="107"/>
    </row>
    <row r="88" spans="1:31" ht="12.75">
      <c r="A88" s="90" t="s">
        <v>9</v>
      </c>
      <c r="B88" s="86">
        <v>28</v>
      </c>
      <c r="C88" s="90">
        <v>28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86"/>
      <c r="Y88" s="86"/>
      <c r="Z88" s="86"/>
      <c r="AA88" s="90"/>
      <c r="AB88" s="90"/>
      <c r="AC88" s="90"/>
      <c r="AD88" s="86"/>
      <c r="AE88" s="86"/>
    </row>
    <row r="89" spans="1:31" ht="12.75">
      <c r="A89" s="228" t="s">
        <v>39</v>
      </c>
      <c r="B89" s="83">
        <v>40</v>
      </c>
      <c r="C89" s="84"/>
      <c r="D89" s="84">
        <v>40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3"/>
      <c r="Y89" s="83"/>
      <c r="Z89" s="86"/>
      <c r="AA89" s="84"/>
      <c r="AB89" s="84"/>
      <c r="AC89" s="84"/>
      <c r="AD89" s="83"/>
      <c r="AE89" s="86"/>
    </row>
    <row r="90" spans="1:31" ht="12.75">
      <c r="A90" s="228" t="s">
        <v>188</v>
      </c>
      <c r="B90" s="83">
        <v>200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>
        <v>200</v>
      </c>
      <c r="S90" s="84"/>
      <c r="T90" s="84"/>
      <c r="U90" s="84"/>
      <c r="V90" s="84"/>
      <c r="W90" s="84"/>
      <c r="X90" s="83"/>
      <c r="Y90" s="83"/>
      <c r="Z90" s="86"/>
      <c r="AA90" s="84"/>
      <c r="AB90" s="84"/>
      <c r="AC90" s="84"/>
      <c r="AD90" s="83"/>
      <c r="AE90" s="86"/>
    </row>
    <row r="91" spans="1:31" ht="12.75">
      <c r="A91" s="97"/>
      <c r="B91" s="98">
        <f>SUM(B85:B143)</f>
        <v>10984</v>
      </c>
      <c r="C91" s="97">
        <f>SUM(C78:C90)</f>
        <v>48</v>
      </c>
      <c r="D91" s="97">
        <f>SUM(D78:D90)</f>
        <v>80</v>
      </c>
      <c r="E91" s="97">
        <f>SUM(E78:E90)</f>
        <v>1.8</v>
      </c>
      <c r="F91" s="97"/>
      <c r="G91" s="97">
        <f>SUM(G78:G90)</f>
        <v>20</v>
      </c>
      <c r="H91" s="97"/>
      <c r="I91" s="97">
        <f>SUM(I78:I90)</f>
        <v>103</v>
      </c>
      <c r="J91" s="97">
        <f>SUM(J78:J90)</f>
        <v>171</v>
      </c>
      <c r="K91" s="97">
        <f>SUM(K78:K90)</f>
        <v>180</v>
      </c>
      <c r="L91" s="97"/>
      <c r="M91" s="97">
        <f>SUM(M78:M90)</f>
        <v>0</v>
      </c>
      <c r="N91" s="97">
        <f>SUM(N78:N90)</f>
        <v>50</v>
      </c>
      <c r="O91" s="97">
        <f>SUM(O78:O90)</f>
        <v>0</v>
      </c>
      <c r="P91" s="97"/>
      <c r="Q91" s="97"/>
      <c r="R91" s="97">
        <f>SUM(R78:R90)</f>
        <v>280</v>
      </c>
      <c r="S91" s="97"/>
      <c r="T91" s="97">
        <f>SUM(T78:T90)</f>
        <v>150.7</v>
      </c>
      <c r="U91" s="97"/>
      <c r="V91" s="97">
        <f>SUM(V78:V90)</f>
        <v>16.6</v>
      </c>
      <c r="W91" s="97">
        <f>SUM(W78:W90)</f>
        <v>13.8</v>
      </c>
      <c r="X91" s="98">
        <f>SUM(X78:X90)</f>
        <v>7</v>
      </c>
      <c r="Y91" s="98">
        <f>SUM(Y78:Y90)</f>
        <v>13.3</v>
      </c>
      <c r="Z91" s="98">
        <f>SUM(Z78:Z90)</f>
        <v>21</v>
      </c>
      <c r="AA91" s="97"/>
      <c r="AB91" s="97">
        <f>SUM(AB78:AB90)</f>
        <v>2.5</v>
      </c>
      <c r="AC91" s="97">
        <f>SUM(AC84:AC90)</f>
        <v>0</v>
      </c>
      <c r="AD91" s="98"/>
      <c r="AE91" s="96">
        <v>1.8</v>
      </c>
    </row>
    <row r="92" spans="1:31" ht="72.75">
      <c r="A92" s="79">
        <v>6</v>
      </c>
      <c r="B92" s="79"/>
      <c r="C92" s="80" t="s">
        <v>61</v>
      </c>
      <c r="D92" s="80" t="s">
        <v>62</v>
      </c>
      <c r="E92" s="80" t="s">
        <v>63</v>
      </c>
      <c r="F92" s="80" t="s">
        <v>64</v>
      </c>
      <c r="G92" s="81" t="s">
        <v>65</v>
      </c>
      <c r="H92" s="81" t="s">
        <v>66</v>
      </c>
      <c r="I92" s="80" t="s">
        <v>67</v>
      </c>
      <c r="J92" s="80" t="s">
        <v>68</v>
      </c>
      <c r="K92" s="80" t="s">
        <v>69</v>
      </c>
      <c r="L92" s="80" t="s">
        <v>70</v>
      </c>
      <c r="M92" s="80" t="s">
        <v>71</v>
      </c>
      <c r="N92" s="80" t="s">
        <v>72</v>
      </c>
      <c r="O92" s="80" t="s">
        <v>94</v>
      </c>
      <c r="P92" s="80" t="s">
        <v>73</v>
      </c>
      <c r="Q92" s="80" t="s">
        <v>74</v>
      </c>
      <c r="R92" s="80" t="s">
        <v>75</v>
      </c>
      <c r="S92" s="80" t="s">
        <v>76</v>
      </c>
      <c r="T92" s="80" t="s">
        <v>77</v>
      </c>
      <c r="U92" s="80" t="s">
        <v>78</v>
      </c>
      <c r="V92" s="80" t="s">
        <v>79</v>
      </c>
      <c r="W92" s="80" t="s">
        <v>80</v>
      </c>
      <c r="X92" s="80" t="s">
        <v>81</v>
      </c>
      <c r="Y92" s="80" t="s">
        <v>82</v>
      </c>
      <c r="Z92" s="80" t="s">
        <v>83</v>
      </c>
      <c r="AA92" s="80" t="s">
        <v>84</v>
      </c>
      <c r="AB92" s="80" t="s">
        <v>85</v>
      </c>
      <c r="AC92" s="80" t="s">
        <v>86</v>
      </c>
      <c r="AD92" s="80" t="s">
        <v>87</v>
      </c>
      <c r="AE92" s="80" t="s">
        <v>88</v>
      </c>
    </row>
    <row r="93" spans="1:31" ht="12.75">
      <c r="A93" s="79" t="s">
        <v>90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ht="16.5">
      <c r="A94" s="85" t="s">
        <v>186</v>
      </c>
      <c r="B94" s="83">
        <v>30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83"/>
      <c r="Y94" s="83"/>
      <c r="Z94" s="118"/>
      <c r="AA94" s="91">
        <v>30</v>
      </c>
      <c r="AB94" s="91"/>
      <c r="AC94" s="91"/>
      <c r="AD94" s="83"/>
      <c r="AE94" s="118"/>
    </row>
    <row r="95" spans="1:31" ht="24.75">
      <c r="A95" s="85" t="s">
        <v>49</v>
      </c>
      <c r="B95" s="83">
        <v>200</v>
      </c>
      <c r="C95" s="85"/>
      <c r="D95" s="85"/>
      <c r="E95" s="85"/>
      <c r="F95" s="85"/>
      <c r="G95" s="85">
        <v>30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>
        <v>176</v>
      </c>
      <c r="S95" s="85"/>
      <c r="T95" s="85"/>
      <c r="U95" s="85"/>
      <c r="V95" s="85"/>
      <c r="W95" s="85">
        <v>5</v>
      </c>
      <c r="X95" s="83"/>
      <c r="Y95" s="83"/>
      <c r="Z95" s="83">
        <v>5</v>
      </c>
      <c r="AA95" s="85"/>
      <c r="AB95" s="85"/>
      <c r="AC95" s="85"/>
      <c r="AD95" s="83"/>
      <c r="AE95" s="83"/>
    </row>
    <row r="96" spans="1:31" ht="12.75">
      <c r="A96" s="85" t="s">
        <v>106</v>
      </c>
      <c r="B96" s="83">
        <v>20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>
        <v>20</v>
      </c>
      <c r="V96" s="85"/>
      <c r="W96" s="85"/>
      <c r="X96" s="83"/>
      <c r="Y96" s="83"/>
      <c r="Z96" s="83"/>
      <c r="AA96" s="85"/>
      <c r="AB96" s="85"/>
      <c r="AC96" s="85"/>
      <c r="AD96" s="83"/>
      <c r="AE96" s="83"/>
    </row>
    <row r="97" spans="1:31" ht="16.5">
      <c r="A97" s="85" t="s">
        <v>50</v>
      </c>
      <c r="B97" s="83">
        <v>200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>
        <v>200</v>
      </c>
      <c r="S97" s="85"/>
      <c r="T97" s="85"/>
      <c r="U97" s="85"/>
      <c r="V97" s="85"/>
      <c r="W97" s="85"/>
      <c r="X97" s="83"/>
      <c r="Y97" s="83"/>
      <c r="Z97" s="83">
        <v>7.5</v>
      </c>
      <c r="AA97" s="85"/>
      <c r="AB97" s="85"/>
      <c r="AC97" s="85"/>
      <c r="AD97" s="83">
        <v>6</v>
      </c>
      <c r="AE97" s="83"/>
    </row>
    <row r="98" spans="1:31" ht="12.75">
      <c r="A98" s="90" t="s">
        <v>9</v>
      </c>
      <c r="B98" s="86">
        <v>20</v>
      </c>
      <c r="C98" s="90">
        <v>20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86"/>
      <c r="Y98" s="86"/>
      <c r="Z98" s="86"/>
      <c r="AA98" s="90"/>
      <c r="AB98" s="90"/>
      <c r="AC98" s="90"/>
      <c r="AD98" s="86"/>
      <c r="AE98" s="86"/>
    </row>
    <row r="99" spans="1:31" ht="12.75">
      <c r="A99" s="228" t="s">
        <v>39</v>
      </c>
      <c r="B99" s="83">
        <v>40</v>
      </c>
      <c r="C99" s="84"/>
      <c r="D99" s="84">
        <v>40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3"/>
      <c r="Y99" s="83"/>
      <c r="Z99" s="86"/>
      <c r="AA99" s="84"/>
      <c r="AB99" s="84"/>
      <c r="AC99" s="84"/>
      <c r="AD99" s="83"/>
      <c r="AE99" s="86"/>
    </row>
    <row r="100" spans="1:31" ht="12.75">
      <c r="A100" s="85" t="s">
        <v>214</v>
      </c>
      <c r="B100" s="83">
        <v>180</v>
      </c>
      <c r="C100" s="85"/>
      <c r="D100" s="85"/>
      <c r="E100" s="85"/>
      <c r="F100" s="85"/>
      <c r="G100" s="85"/>
      <c r="H100" s="85"/>
      <c r="I100" s="85"/>
      <c r="J100" s="85"/>
      <c r="K100" s="85">
        <v>180</v>
      </c>
      <c r="L100" s="85"/>
      <c r="M100" s="87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3"/>
      <c r="Y100" s="83"/>
      <c r="Z100" s="83"/>
      <c r="AA100" s="85"/>
      <c r="AB100" s="85"/>
      <c r="AC100" s="85"/>
      <c r="AD100" s="83"/>
      <c r="AE100" s="83"/>
    </row>
    <row r="101" spans="1:31" ht="12.75">
      <c r="A101" s="88" t="s">
        <v>91</v>
      </c>
      <c r="B101" s="104">
        <f>SUM(B94:B100)</f>
        <v>690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</row>
    <row r="102" spans="1:31" ht="16.5">
      <c r="A102" s="85" t="s">
        <v>51</v>
      </c>
      <c r="B102" s="83">
        <v>60</v>
      </c>
      <c r="C102" s="85"/>
      <c r="D102" s="85"/>
      <c r="E102" s="85"/>
      <c r="F102" s="85"/>
      <c r="G102" s="85"/>
      <c r="H102" s="85"/>
      <c r="I102" s="85"/>
      <c r="J102" s="85">
        <v>56.4</v>
      </c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3">
        <v>6</v>
      </c>
      <c r="Y102" s="83"/>
      <c r="Z102" s="83">
        <v>3</v>
      </c>
      <c r="AA102" s="85"/>
      <c r="AB102" s="85"/>
      <c r="AC102" s="85"/>
      <c r="AD102" s="83"/>
      <c r="AE102" s="83"/>
    </row>
    <row r="103" spans="1:31" ht="12.75">
      <c r="A103" s="90" t="s">
        <v>123</v>
      </c>
      <c r="B103" s="114">
        <v>200</v>
      </c>
      <c r="C103" s="90"/>
      <c r="D103" s="90"/>
      <c r="E103" s="90"/>
      <c r="F103" s="90"/>
      <c r="G103" s="90"/>
      <c r="H103" s="90"/>
      <c r="I103" s="90">
        <v>60</v>
      </c>
      <c r="J103" s="90">
        <v>18</v>
      </c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114">
        <v>2</v>
      </c>
      <c r="Y103" s="115"/>
      <c r="Z103" s="114"/>
      <c r="AA103" s="90"/>
      <c r="AB103" s="90"/>
      <c r="AC103" s="90"/>
      <c r="AD103" s="114"/>
      <c r="AE103" s="114"/>
    </row>
    <row r="104" spans="1:31" ht="12.75">
      <c r="A104" s="111" t="s">
        <v>105</v>
      </c>
      <c r="B104" s="107">
        <v>90</v>
      </c>
      <c r="C104" s="106"/>
      <c r="D104" s="106"/>
      <c r="E104" s="106">
        <v>3.7</v>
      </c>
      <c r="F104" s="106"/>
      <c r="G104" s="106"/>
      <c r="H104" s="106"/>
      <c r="I104" s="106"/>
      <c r="J104" s="106">
        <v>25</v>
      </c>
      <c r="K104" s="106"/>
      <c r="L104" s="106"/>
      <c r="M104" s="106"/>
      <c r="N104" s="106">
        <v>63.4</v>
      </c>
      <c r="O104" s="106"/>
      <c r="P104" s="106"/>
      <c r="Q104" s="106"/>
      <c r="R104" s="106"/>
      <c r="S104" s="106"/>
      <c r="T104" s="106"/>
      <c r="U104" s="106"/>
      <c r="V104" s="106"/>
      <c r="W104" s="106">
        <v>5</v>
      </c>
      <c r="X104" s="107"/>
      <c r="Y104" s="107"/>
      <c r="Z104" s="107"/>
      <c r="AA104" s="106"/>
      <c r="AB104" s="106"/>
      <c r="AC104" s="106"/>
      <c r="AD104" s="107"/>
      <c r="AE104" s="107"/>
    </row>
    <row r="105" spans="1:31" ht="24.75">
      <c r="A105" s="85" t="s">
        <v>52</v>
      </c>
      <c r="B105" s="83">
        <v>150</v>
      </c>
      <c r="C105" s="85"/>
      <c r="D105" s="85"/>
      <c r="E105" s="85"/>
      <c r="F105" s="85"/>
      <c r="G105" s="85"/>
      <c r="H105" s="85">
        <v>31.5</v>
      </c>
      <c r="I105" s="85"/>
      <c r="J105" s="85">
        <v>51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3">
        <v>5</v>
      </c>
      <c r="Y105" s="83"/>
      <c r="Z105" s="83"/>
      <c r="AA105" s="85"/>
      <c r="AB105" s="85"/>
      <c r="AC105" s="85"/>
      <c r="AD105" s="83"/>
      <c r="AE105" s="83"/>
    </row>
    <row r="106" spans="1:31" ht="12.75">
      <c r="A106" s="90" t="s">
        <v>9</v>
      </c>
      <c r="B106" s="86">
        <v>28</v>
      </c>
      <c r="C106" s="90">
        <v>28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86"/>
      <c r="Y106" s="86"/>
      <c r="Z106" s="86"/>
      <c r="AA106" s="90"/>
      <c r="AB106" s="90"/>
      <c r="AC106" s="90"/>
      <c r="AD106" s="86"/>
      <c r="AE106" s="86"/>
    </row>
    <row r="107" spans="1:31" ht="12.75">
      <c r="A107" s="228" t="s">
        <v>39</v>
      </c>
      <c r="B107" s="83">
        <v>50</v>
      </c>
      <c r="C107" s="84"/>
      <c r="D107" s="84">
        <v>50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3"/>
      <c r="Y107" s="83"/>
      <c r="Z107" s="86"/>
      <c r="AA107" s="84"/>
      <c r="AB107" s="84"/>
      <c r="AC107" s="84"/>
      <c r="AD107" s="83"/>
      <c r="AE107" s="86"/>
    </row>
    <row r="108" spans="1:31" ht="16.5">
      <c r="A108" s="85" t="s">
        <v>142</v>
      </c>
      <c r="B108" s="83">
        <v>180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>
        <v>180</v>
      </c>
      <c r="T108" s="91"/>
      <c r="U108" s="91"/>
      <c r="V108" s="91"/>
      <c r="W108" s="91"/>
      <c r="X108" s="83"/>
      <c r="Y108" s="83"/>
      <c r="Z108" s="83"/>
      <c r="AA108" s="91"/>
      <c r="AB108" s="91"/>
      <c r="AC108" s="91"/>
      <c r="AD108" s="83"/>
      <c r="AE108" s="83"/>
    </row>
    <row r="109" spans="1:31" ht="12.75">
      <c r="A109" s="85" t="s">
        <v>125</v>
      </c>
      <c r="B109" s="83">
        <v>180</v>
      </c>
      <c r="C109" s="91"/>
      <c r="D109" s="91"/>
      <c r="E109" s="91"/>
      <c r="F109" s="91">
        <v>13</v>
      </c>
      <c r="G109" s="91"/>
      <c r="H109" s="91"/>
      <c r="I109" s="91"/>
      <c r="J109" s="91"/>
      <c r="K109" s="91">
        <v>40.5</v>
      </c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83"/>
      <c r="Y109" s="83"/>
      <c r="Z109" s="83">
        <v>6.7</v>
      </c>
      <c r="AA109" s="91"/>
      <c r="AB109" s="91"/>
      <c r="AC109" s="91"/>
      <c r="AD109" s="83"/>
      <c r="AE109" s="83"/>
    </row>
    <row r="110" spans="1:31" ht="12.75">
      <c r="A110" s="93"/>
      <c r="B110" s="94">
        <f>SUM(B103:B109)</f>
        <v>878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4"/>
      <c r="Y110" s="95"/>
      <c r="Z110" s="96"/>
      <c r="AA110" s="93"/>
      <c r="AB110" s="93"/>
      <c r="AC110" s="93"/>
      <c r="AD110" s="94"/>
      <c r="AE110" s="96"/>
    </row>
    <row r="111" spans="1:31" ht="12.75">
      <c r="A111" s="97"/>
      <c r="B111" s="98">
        <f>B110+B101</f>
        <v>1568</v>
      </c>
      <c r="C111" s="100">
        <f aca="true" t="shared" si="1" ref="C111:L111">SUM(C94:C110)</f>
        <v>48</v>
      </c>
      <c r="D111" s="100">
        <f t="shared" si="1"/>
        <v>90</v>
      </c>
      <c r="E111" s="100">
        <f t="shared" si="1"/>
        <v>3.7</v>
      </c>
      <c r="F111" s="100">
        <f t="shared" si="1"/>
        <v>13</v>
      </c>
      <c r="G111" s="100">
        <f t="shared" si="1"/>
        <v>30</v>
      </c>
      <c r="H111" s="100">
        <f t="shared" si="1"/>
        <v>31.5</v>
      </c>
      <c r="I111" s="100">
        <f t="shared" si="1"/>
        <v>60</v>
      </c>
      <c r="J111" s="100">
        <f t="shared" si="1"/>
        <v>150.4</v>
      </c>
      <c r="K111" s="100">
        <f t="shared" si="1"/>
        <v>220.5</v>
      </c>
      <c r="L111" s="100">
        <f t="shared" si="1"/>
        <v>0</v>
      </c>
      <c r="M111" s="100"/>
      <c r="N111" s="100">
        <f>SUM(N94:N110)</f>
        <v>63.4</v>
      </c>
      <c r="O111" s="100"/>
      <c r="P111" s="100"/>
      <c r="Q111" s="100"/>
      <c r="R111" s="100">
        <f aca="true" t="shared" si="2" ref="R111:AA111">SUM(R94:R110)</f>
        <v>376</v>
      </c>
      <c r="S111" s="100">
        <f t="shared" si="2"/>
        <v>180</v>
      </c>
      <c r="T111" s="100">
        <f t="shared" si="2"/>
        <v>0</v>
      </c>
      <c r="U111" s="100">
        <f t="shared" si="2"/>
        <v>20</v>
      </c>
      <c r="V111" s="100">
        <f t="shared" si="2"/>
        <v>0</v>
      </c>
      <c r="W111" s="100">
        <f t="shared" si="2"/>
        <v>10</v>
      </c>
      <c r="X111" s="100">
        <f t="shared" si="2"/>
        <v>13</v>
      </c>
      <c r="Y111" s="100">
        <f t="shared" si="2"/>
        <v>0</v>
      </c>
      <c r="Z111" s="100">
        <f t="shared" si="2"/>
        <v>22.2</v>
      </c>
      <c r="AA111" s="100">
        <f t="shared" si="2"/>
        <v>30</v>
      </c>
      <c r="AB111" s="100"/>
      <c r="AC111" s="100"/>
      <c r="AD111" s="100">
        <f>SUM(AD94:AD110)</f>
        <v>6</v>
      </c>
      <c r="AE111" s="101">
        <v>1.8</v>
      </c>
    </row>
    <row r="112" spans="1:31" ht="72.75">
      <c r="A112" s="79">
        <v>7</v>
      </c>
      <c r="B112" s="79"/>
      <c r="C112" s="80" t="s">
        <v>61</v>
      </c>
      <c r="D112" s="80" t="s">
        <v>62</v>
      </c>
      <c r="E112" s="80" t="s">
        <v>63</v>
      </c>
      <c r="F112" s="80" t="s">
        <v>64</v>
      </c>
      <c r="G112" s="81" t="s">
        <v>65</v>
      </c>
      <c r="H112" s="81" t="s">
        <v>66</v>
      </c>
      <c r="I112" s="80" t="s">
        <v>67</v>
      </c>
      <c r="J112" s="80" t="s">
        <v>68</v>
      </c>
      <c r="K112" s="80" t="s">
        <v>69</v>
      </c>
      <c r="L112" s="80" t="s">
        <v>70</v>
      </c>
      <c r="M112" s="80" t="s">
        <v>71</v>
      </c>
      <c r="N112" s="80" t="s">
        <v>72</v>
      </c>
      <c r="O112" s="80" t="s">
        <v>94</v>
      </c>
      <c r="P112" s="80" t="s">
        <v>73</v>
      </c>
      <c r="Q112" s="80" t="s">
        <v>74</v>
      </c>
      <c r="R112" s="80" t="s">
        <v>75</v>
      </c>
      <c r="S112" s="80" t="s">
        <v>76</v>
      </c>
      <c r="T112" s="80" t="s">
        <v>77</v>
      </c>
      <c r="U112" s="80" t="s">
        <v>78</v>
      </c>
      <c r="V112" s="80" t="s">
        <v>79</v>
      </c>
      <c r="W112" s="80" t="s">
        <v>80</v>
      </c>
      <c r="X112" s="80" t="s">
        <v>81</v>
      </c>
      <c r="Y112" s="80" t="s">
        <v>82</v>
      </c>
      <c r="Z112" s="80" t="s">
        <v>83</v>
      </c>
      <c r="AA112" s="80" t="s">
        <v>84</v>
      </c>
      <c r="AB112" s="80" t="s">
        <v>85</v>
      </c>
      <c r="AC112" s="80" t="s">
        <v>86</v>
      </c>
      <c r="AD112" s="80" t="s">
        <v>87</v>
      </c>
      <c r="AE112" s="80" t="s">
        <v>88</v>
      </c>
    </row>
    <row r="113" spans="1:31" ht="12.75">
      <c r="A113" s="79" t="s">
        <v>90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</row>
    <row r="114" spans="1:31" ht="12.75">
      <c r="A114" s="228" t="s">
        <v>36</v>
      </c>
      <c r="B114" s="83">
        <v>180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>
        <v>69</v>
      </c>
      <c r="S114" s="84"/>
      <c r="T114" s="84"/>
      <c r="U114" s="84"/>
      <c r="V114" s="84"/>
      <c r="W114" s="84">
        <v>13.8</v>
      </c>
      <c r="X114" s="83"/>
      <c r="Y114" s="83">
        <v>111.8</v>
      </c>
      <c r="Z114" s="83"/>
      <c r="AA114" s="84"/>
      <c r="AB114" s="84"/>
      <c r="AC114" s="84"/>
      <c r="AD114" s="83"/>
      <c r="AE114" s="83"/>
    </row>
    <row r="115" spans="1:31" ht="12.75">
      <c r="A115" s="85" t="s">
        <v>53</v>
      </c>
      <c r="B115" s="83">
        <v>200</v>
      </c>
      <c r="C115" s="85"/>
      <c r="D115" s="85"/>
      <c r="E115" s="85"/>
      <c r="F115" s="85"/>
      <c r="G115" s="85"/>
      <c r="H115" s="85"/>
      <c r="I115" s="85"/>
      <c r="J115" s="85"/>
      <c r="K115" s="85">
        <v>7</v>
      </c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3"/>
      <c r="Y115" s="83"/>
      <c r="Z115" s="83">
        <v>7.5</v>
      </c>
      <c r="AA115" s="85"/>
      <c r="AB115" s="85">
        <v>1</v>
      </c>
      <c r="AC115" s="85"/>
      <c r="AD115" s="83"/>
      <c r="AE115" s="83"/>
    </row>
    <row r="116" spans="1:31" ht="16.5">
      <c r="A116" s="85" t="s">
        <v>143</v>
      </c>
      <c r="B116" s="83">
        <v>180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>
        <v>180</v>
      </c>
      <c r="T116" s="83"/>
      <c r="U116" s="83"/>
      <c r="V116" s="83"/>
      <c r="W116" s="83"/>
      <c r="X116" s="83"/>
      <c r="Y116" s="83"/>
      <c r="Z116" s="83"/>
      <c r="AA116" s="91"/>
      <c r="AB116" s="91"/>
      <c r="AC116" s="91"/>
      <c r="AD116" s="83"/>
      <c r="AE116" s="83"/>
    </row>
    <row r="117" spans="1:31" ht="12.75">
      <c r="A117" s="90" t="s">
        <v>9</v>
      </c>
      <c r="B117" s="86">
        <v>20</v>
      </c>
      <c r="C117" s="90">
        <v>20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86"/>
      <c r="Y117" s="86"/>
      <c r="Z117" s="86"/>
      <c r="AA117" s="90"/>
      <c r="AB117" s="90"/>
      <c r="AC117" s="90"/>
      <c r="AD117" s="86"/>
      <c r="AE117" s="86"/>
    </row>
    <row r="118" spans="1:31" ht="12.75">
      <c r="A118" s="228" t="s">
        <v>39</v>
      </c>
      <c r="B118" s="83">
        <v>40</v>
      </c>
      <c r="C118" s="84"/>
      <c r="D118" s="84">
        <v>40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3"/>
      <c r="Y118" s="83"/>
      <c r="Z118" s="86"/>
      <c r="AA118" s="84"/>
      <c r="AB118" s="84"/>
      <c r="AC118" s="84"/>
      <c r="AD118" s="83"/>
      <c r="AE118" s="86"/>
    </row>
    <row r="119" spans="1:31" ht="12.75">
      <c r="A119" s="88" t="s">
        <v>91</v>
      </c>
      <c r="B119" s="104">
        <f>SUM(B114:B118)</f>
        <v>620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</row>
    <row r="120" spans="1:31" s="131" customFormat="1" ht="16.5" customHeight="1">
      <c r="A120" s="164" t="s">
        <v>135</v>
      </c>
      <c r="B120" s="104">
        <v>60</v>
      </c>
      <c r="C120" s="104"/>
      <c r="D120" s="104"/>
      <c r="E120" s="104"/>
      <c r="F120" s="104"/>
      <c r="G120" s="104"/>
      <c r="H120" s="104"/>
      <c r="I120" s="104"/>
      <c r="J120" s="104">
        <v>36.6</v>
      </c>
      <c r="K120" s="104">
        <v>18</v>
      </c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>
        <v>4</v>
      </c>
      <c r="Y120" s="104"/>
      <c r="Z120" s="104"/>
      <c r="AA120" s="104"/>
      <c r="AB120" s="104"/>
      <c r="AC120" s="104"/>
      <c r="AD120" s="104"/>
      <c r="AE120" s="104"/>
    </row>
    <row r="121" spans="1:31" ht="12.75">
      <c r="A121" s="82" t="s">
        <v>99</v>
      </c>
      <c r="B121" s="83">
        <v>200</v>
      </c>
      <c r="C121" s="82"/>
      <c r="D121" s="82"/>
      <c r="E121" s="82">
        <v>2</v>
      </c>
      <c r="F121" s="82"/>
      <c r="G121" s="82"/>
      <c r="H121" s="82"/>
      <c r="I121" s="105"/>
      <c r="J121" s="105">
        <v>73.2</v>
      </c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>
        <v>5</v>
      </c>
      <c r="Y121" s="83"/>
      <c r="Z121" s="87"/>
      <c r="AA121" s="82"/>
      <c r="AB121" s="82"/>
      <c r="AC121" s="82"/>
      <c r="AD121" s="83"/>
      <c r="AE121" s="87"/>
    </row>
    <row r="122" spans="1:31" ht="16.5">
      <c r="A122" s="111" t="s">
        <v>54</v>
      </c>
      <c r="B122" s="107">
        <v>180</v>
      </c>
      <c r="C122" s="111"/>
      <c r="D122" s="111"/>
      <c r="E122" s="111">
        <v>1.8</v>
      </c>
      <c r="F122" s="111"/>
      <c r="G122" s="111"/>
      <c r="H122" s="111"/>
      <c r="I122" s="111">
        <v>87</v>
      </c>
      <c r="J122" s="111">
        <v>39</v>
      </c>
      <c r="K122" s="111"/>
      <c r="L122" s="111"/>
      <c r="M122" s="111"/>
      <c r="N122" s="111">
        <v>50</v>
      </c>
      <c r="O122" s="111"/>
      <c r="P122" s="111"/>
      <c r="Q122" s="111"/>
      <c r="R122" s="111"/>
      <c r="S122" s="111"/>
      <c r="T122" s="111"/>
      <c r="U122" s="111"/>
      <c r="V122" s="111"/>
      <c r="W122" s="111">
        <v>7.2</v>
      </c>
      <c r="X122" s="107"/>
      <c r="Y122" s="107"/>
      <c r="Z122" s="107"/>
      <c r="AA122" s="111"/>
      <c r="AB122" s="111"/>
      <c r="AC122" s="111"/>
      <c r="AD122" s="107"/>
      <c r="AE122" s="107"/>
    </row>
    <row r="123" spans="1:31" ht="12.75">
      <c r="A123" s="90" t="s">
        <v>9</v>
      </c>
      <c r="B123" s="86">
        <v>28</v>
      </c>
      <c r="C123" s="90">
        <v>28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86"/>
      <c r="Y123" s="86"/>
      <c r="Z123" s="86"/>
      <c r="AA123" s="90"/>
      <c r="AB123" s="90"/>
      <c r="AC123" s="90"/>
      <c r="AD123" s="86"/>
      <c r="AE123" s="86"/>
    </row>
    <row r="124" spans="1:31" ht="12.75">
      <c r="A124" s="228" t="s">
        <v>39</v>
      </c>
      <c r="B124" s="83">
        <v>40</v>
      </c>
      <c r="C124" s="84"/>
      <c r="D124" s="84">
        <v>40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3"/>
      <c r="Y124" s="83"/>
      <c r="Z124" s="86"/>
      <c r="AA124" s="84"/>
      <c r="AB124" s="84"/>
      <c r="AC124" s="84"/>
      <c r="AD124" s="83"/>
      <c r="AE124" s="86"/>
    </row>
    <row r="125" spans="1:31" ht="16.5">
      <c r="A125" s="85" t="s">
        <v>190</v>
      </c>
      <c r="B125" s="83">
        <v>180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7">
        <v>180</v>
      </c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3"/>
      <c r="Y125" s="83"/>
      <c r="Z125" s="83"/>
      <c r="AA125" s="85"/>
      <c r="AB125" s="85"/>
      <c r="AC125" s="85"/>
      <c r="AD125" s="83"/>
      <c r="AE125" s="83"/>
    </row>
    <row r="126" spans="1:31" ht="12.75">
      <c r="A126" s="97"/>
      <c r="B126" s="98">
        <f>SUM(B121:B125)</f>
        <v>628</v>
      </c>
      <c r="C126" s="99">
        <f>SUM(C114:C125)</f>
        <v>48</v>
      </c>
      <c r="D126" s="99">
        <f>SUM(D114:D125)</f>
        <v>80</v>
      </c>
      <c r="E126" s="99">
        <f>SUM(E114:E125)</f>
        <v>3.8</v>
      </c>
      <c r="F126" s="99"/>
      <c r="G126" s="99">
        <f>SUM(G114:G125)</f>
        <v>0</v>
      </c>
      <c r="H126" s="99">
        <f>SUM(H114:H125)</f>
        <v>0</v>
      </c>
      <c r="I126" s="99">
        <f>SUM(I114:I125)</f>
        <v>87</v>
      </c>
      <c r="J126" s="99">
        <f>SUM(J114:J125)</f>
        <v>148.8</v>
      </c>
      <c r="K126" s="99">
        <f>SUM(K114:K125)</f>
        <v>25</v>
      </c>
      <c r="L126" s="99"/>
      <c r="M126" s="99">
        <f>SUM(M114:M125)</f>
        <v>180</v>
      </c>
      <c r="N126" s="99">
        <f>SUM(N114:N125)</f>
        <v>50</v>
      </c>
      <c r="O126" s="99"/>
      <c r="P126" s="99"/>
      <c r="Q126" s="99"/>
      <c r="R126" s="99">
        <f>SUM(R114:R125)</f>
        <v>69</v>
      </c>
      <c r="S126" s="99">
        <f>SUM(S114:S125)</f>
        <v>180</v>
      </c>
      <c r="T126" s="99">
        <f>SUM(T114:T125)</f>
        <v>0</v>
      </c>
      <c r="U126" s="99"/>
      <c r="V126" s="99">
        <f>SUM(V114:V125)</f>
        <v>0</v>
      </c>
      <c r="W126" s="99">
        <f>SUM(W114:W125)</f>
        <v>21</v>
      </c>
      <c r="X126" s="100">
        <f>SUM(X114:X125)</f>
        <v>9</v>
      </c>
      <c r="Y126" s="100">
        <f>SUM(Y114:Y125)</f>
        <v>111.8</v>
      </c>
      <c r="Z126" s="100">
        <f>SUM(Z114:Z125)</f>
        <v>7.5</v>
      </c>
      <c r="AA126" s="99"/>
      <c r="AB126" s="99">
        <f>SUM(AB114:AB125)</f>
        <v>1</v>
      </c>
      <c r="AC126" s="99"/>
      <c r="AD126" s="100"/>
      <c r="AE126" s="101">
        <v>1.8</v>
      </c>
    </row>
    <row r="127" spans="1:31" ht="72.75">
      <c r="A127" s="79">
        <v>8</v>
      </c>
      <c r="B127" s="79"/>
      <c r="C127" s="80" t="s">
        <v>61</v>
      </c>
      <c r="D127" s="80" t="s">
        <v>62</v>
      </c>
      <c r="E127" s="80" t="s">
        <v>63</v>
      </c>
      <c r="F127" s="80" t="s">
        <v>64</v>
      </c>
      <c r="G127" s="81" t="s">
        <v>65</v>
      </c>
      <c r="H127" s="81" t="s">
        <v>66</v>
      </c>
      <c r="I127" s="80" t="s">
        <v>67</v>
      </c>
      <c r="J127" s="80" t="s">
        <v>68</v>
      </c>
      <c r="K127" s="80" t="s">
        <v>69</v>
      </c>
      <c r="L127" s="80" t="s">
        <v>70</v>
      </c>
      <c r="M127" s="80" t="s">
        <v>71</v>
      </c>
      <c r="N127" s="80" t="s">
        <v>72</v>
      </c>
      <c r="O127" s="80" t="s">
        <v>94</v>
      </c>
      <c r="P127" s="80" t="s">
        <v>73</v>
      </c>
      <c r="Q127" s="80" t="s">
        <v>74</v>
      </c>
      <c r="R127" s="80" t="s">
        <v>75</v>
      </c>
      <c r="S127" s="80" t="s">
        <v>76</v>
      </c>
      <c r="T127" s="80" t="s">
        <v>77</v>
      </c>
      <c r="U127" s="80" t="s">
        <v>78</v>
      </c>
      <c r="V127" s="80" t="s">
        <v>79</v>
      </c>
      <c r="W127" s="80" t="s">
        <v>80</v>
      </c>
      <c r="X127" s="80" t="s">
        <v>81</v>
      </c>
      <c r="Y127" s="80" t="s">
        <v>82</v>
      </c>
      <c r="Z127" s="80" t="s">
        <v>83</v>
      </c>
      <c r="AA127" s="80" t="s">
        <v>84</v>
      </c>
      <c r="AB127" s="80" t="s">
        <v>85</v>
      </c>
      <c r="AC127" s="80" t="s">
        <v>86</v>
      </c>
      <c r="AD127" s="80" t="s">
        <v>87</v>
      </c>
      <c r="AE127" s="80" t="s">
        <v>88</v>
      </c>
    </row>
    <row r="128" spans="1:31" ht="12.75">
      <c r="A128" s="79" t="s">
        <v>90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</row>
    <row r="129" spans="1:31" ht="12.75">
      <c r="A129" s="111" t="s">
        <v>47</v>
      </c>
      <c r="B129" s="107">
        <v>90</v>
      </c>
      <c r="C129" s="106"/>
      <c r="D129" s="106">
        <v>17.1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>
        <v>77.4</v>
      </c>
      <c r="O129" s="106"/>
      <c r="P129" s="106"/>
      <c r="Q129" s="106"/>
      <c r="R129" s="106">
        <v>20.7</v>
      </c>
      <c r="S129" s="106"/>
      <c r="T129" s="106"/>
      <c r="U129" s="106"/>
      <c r="V129" s="106"/>
      <c r="W129" s="106">
        <v>6.3</v>
      </c>
      <c r="X129" s="107"/>
      <c r="Y129" s="107"/>
      <c r="Z129" s="107"/>
      <c r="AA129" s="106"/>
      <c r="AB129" s="106"/>
      <c r="AC129" s="106"/>
      <c r="AD129" s="107"/>
      <c r="AE129" s="107"/>
    </row>
    <row r="130" spans="1:31" ht="16.5">
      <c r="A130" s="228" t="s">
        <v>127</v>
      </c>
      <c r="B130" s="83">
        <v>50</v>
      </c>
      <c r="C130" s="84"/>
      <c r="D130" s="84"/>
      <c r="E130" s="84">
        <v>4.2</v>
      </c>
      <c r="F130" s="84"/>
      <c r="G130" s="84"/>
      <c r="H130" s="84"/>
      <c r="I130" s="84"/>
      <c r="J130" s="84">
        <v>8.5</v>
      </c>
      <c r="K130" s="84"/>
      <c r="L130" s="84"/>
      <c r="M130" s="84"/>
      <c r="N130" s="84"/>
      <c r="O130" s="84"/>
      <c r="P130" s="84"/>
      <c r="Q130" s="84"/>
      <c r="R130" s="84">
        <v>21</v>
      </c>
      <c r="S130" s="84"/>
      <c r="T130" s="84"/>
      <c r="U130" s="84"/>
      <c r="V130" s="84"/>
      <c r="W130" s="84">
        <v>4.15</v>
      </c>
      <c r="X130" s="83"/>
      <c r="Y130" s="83"/>
      <c r="Z130" s="86"/>
      <c r="AA130" s="84"/>
      <c r="AB130" s="84"/>
      <c r="AC130" s="84"/>
      <c r="AD130" s="83"/>
      <c r="AE130" s="86"/>
    </row>
    <row r="131" spans="1:31" ht="12.75">
      <c r="A131" s="85" t="s">
        <v>60</v>
      </c>
      <c r="B131" s="83">
        <v>150</v>
      </c>
      <c r="C131" s="91"/>
      <c r="D131" s="91"/>
      <c r="E131" s="91"/>
      <c r="F131" s="91"/>
      <c r="G131" s="91">
        <v>36.5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>
        <v>5.3</v>
      </c>
      <c r="X131" s="83"/>
      <c r="Y131" s="83"/>
      <c r="Z131" s="83"/>
      <c r="AA131" s="91"/>
      <c r="AB131" s="91"/>
      <c r="AC131" s="91"/>
      <c r="AD131" s="83"/>
      <c r="AE131" s="83"/>
    </row>
    <row r="132" spans="1:31" ht="12.75">
      <c r="A132" s="85" t="s">
        <v>48</v>
      </c>
      <c r="B132" s="83">
        <v>200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>
        <v>190</v>
      </c>
      <c r="S132" s="91"/>
      <c r="T132" s="91"/>
      <c r="U132" s="91"/>
      <c r="V132" s="91"/>
      <c r="W132" s="91"/>
      <c r="X132" s="83"/>
      <c r="Y132" s="83"/>
      <c r="Z132" s="83">
        <v>7.5</v>
      </c>
      <c r="AA132" s="91"/>
      <c r="AB132" s="91"/>
      <c r="AC132" s="91">
        <v>6</v>
      </c>
      <c r="AD132" s="83"/>
      <c r="AE132" s="83"/>
    </row>
    <row r="133" spans="1:31" ht="12.75">
      <c r="A133" s="90" t="s">
        <v>9</v>
      </c>
      <c r="B133" s="86">
        <v>20</v>
      </c>
      <c r="C133" s="90">
        <v>20</v>
      </c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90"/>
      <c r="AB133" s="90"/>
      <c r="AC133" s="90"/>
      <c r="AD133" s="86"/>
      <c r="AE133" s="86"/>
    </row>
    <row r="134" spans="1:31" ht="12.75">
      <c r="A134" s="228" t="s">
        <v>39</v>
      </c>
      <c r="B134" s="83">
        <v>40</v>
      </c>
      <c r="C134" s="84"/>
      <c r="D134" s="84">
        <v>40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3"/>
      <c r="Y134" s="83"/>
      <c r="Z134" s="86"/>
      <c r="AA134" s="84"/>
      <c r="AB134" s="84"/>
      <c r="AC134" s="84"/>
      <c r="AD134" s="83"/>
      <c r="AE134" s="86"/>
    </row>
    <row r="135" spans="1:31" ht="12.75">
      <c r="A135" s="88" t="s">
        <v>91</v>
      </c>
      <c r="B135" s="104">
        <f>SUM(B78:B83)</f>
        <v>670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</row>
    <row r="136" spans="1:31" ht="12.75">
      <c r="A136" s="109" t="s">
        <v>103</v>
      </c>
      <c r="B136" s="110">
        <v>60</v>
      </c>
      <c r="C136" s="109"/>
      <c r="D136" s="109"/>
      <c r="E136" s="109"/>
      <c r="F136" s="109"/>
      <c r="G136" s="109"/>
      <c r="H136" s="109"/>
      <c r="I136" s="109"/>
      <c r="J136" s="109">
        <v>60</v>
      </c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10"/>
      <c r="Y136" s="110"/>
      <c r="Z136" s="110"/>
      <c r="AA136" s="109"/>
      <c r="AB136" s="109"/>
      <c r="AC136" s="109"/>
      <c r="AD136" s="110"/>
      <c r="AE136" s="110"/>
    </row>
    <row r="137" spans="1:31" ht="12.75">
      <c r="A137" s="90" t="s">
        <v>27</v>
      </c>
      <c r="B137" s="86">
        <v>200</v>
      </c>
      <c r="C137" s="90"/>
      <c r="D137" s="90"/>
      <c r="E137" s="90"/>
      <c r="F137" s="90"/>
      <c r="G137" s="90">
        <v>20</v>
      </c>
      <c r="H137" s="90"/>
      <c r="I137" s="90"/>
      <c r="J137" s="90">
        <v>16</v>
      </c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>
        <v>4</v>
      </c>
      <c r="X137" s="86"/>
      <c r="Y137" s="86"/>
      <c r="Z137" s="86"/>
      <c r="AA137" s="90"/>
      <c r="AB137" s="90"/>
      <c r="AC137" s="90"/>
      <c r="AD137" s="86"/>
      <c r="AE137" s="86"/>
    </row>
    <row r="138" spans="1:31" ht="16.5">
      <c r="A138" s="85" t="s">
        <v>44</v>
      </c>
      <c r="B138" s="83">
        <v>90</v>
      </c>
      <c r="C138" s="91"/>
      <c r="D138" s="91"/>
      <c r="E138" s="91">
        <v>6.3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2">
        <v>111.1</v>
      </c>
      <c r="R138" s="91"/>
      <c r="S138" s="91"/>
      <c r="T138" s="91"/>
      <c r="U138" s="91"/>
      <c r="V138" s="91"/>
      <c r="W138" s="91">
        <v>6.3</v>
      </c>
      <c r="X138" s="83"/>
      <c r="Y138" s="83"/>
      <c r="Z138" s="83"/>
      <c r="AA138" s="91"/>
      <c r="AB138" s="91"/>
      <c r="AC138" s="91"/>
      <c r="AD138" s="83"/>
      <c r="AE138" s="83"/>
    </row>
    <row r="139" spans="1:31" ht="12.75">
      <c r="A139" s="85" t="s">
        <v>97</v>
      </c>
      <c r="B139" s="83">
        <v>150</v>
      </c>
      <c r="C139" s="91"/>
      <c r="D139" s="91"/>
      <c r="E139" s="91">
        <v>1.8</v>
      </c>
      <c r="F139" s="91"/>
      <c r="G139" s="91"/>
      <c r="H139" s="91"/>
      <c r="I139" s="91"/>
      <c r="J139" s="91">
        <v>184.5</v>
      </c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83">
        <v>6.7</v>
      </c>
      <c r="Y139" s="83"/>
      <c r="Z139" s="83">
        <v>4.5</v>
      </c>
      <c r="AA139" s="91"/>
      <c r="AB139" s="91"/>
      <c r="AC139" s="91"/>
      <c r="AD139" s="83"/>
      <c r="AE139" s="83"/>
    </row>
    <row r="140" spans="1:31" ht="12.75">
      <c r="A140" s="228" t="s">
        <v>126</v>
      </c>
      <c r="B140" s="83">
        <v>50</v>
      </c>
      <c r="C140" s="84"/>
      <c r="D140" s="84"/>
      <c r="E140" s="83">
        <v>3</v>
      </c>
      <c r="F140" s="84"/>
      <c r="G140" s="84"/>
      <c r="H140" s="84"/>
      <c r="I140" s="84"/>
      <c r="J140" s="84">
        <v>7.5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>
        <v>2.5</v>
      </c>
      <c r="X140" s="83"/>
      <c r="Y140" s="83"/>
      <c r="Z140" s="86">
        <v>0.9</v>
      </c>
      <c r="AA140" s="84"/>
      <c r="AB140" s="84"/>
      <c r="AC140" s="84"/>
      <c r="AD140" s="83"/>
      <c r="AE140" s="86"/>
    </row>
    <row r="141" spans="1:31" ht="12.75">
      <c r="A141" s="90" t="s">
        <v>9</v>
      </c>
      <c r="B141" s="86">
        <v>28</v>
      </c>
      <c r="C141" s="90">
        <v>28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90"/>
      <c r="AB141" s="90"/>
      <c r="AC141" s="90"/>
      <c r="AD141" s="86"/>
      <c r="AE141" s="86"/>
    </row>
    <row r="142" spans="1:31" ht="12.75">
      <c r="A142" s="228" t="s">
        <v>39</v>
      </c>
      <c r="B142" s="83">
        <v>50</v>
      </c>
      <c r="C142" s="84"/>
      <c r="D142" s="84">
        <v>50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3"/>
      <c r="Y142" s="83"/>
      <c r="Z142" s="86"/>
      <c r="AA142" s="84"/>
      <c r="AB142" s="84"/>
      <c r="AC142" s="84"/>
      <c r="AD142" s="83"/>
      <c r="AE142" s="86"/>
    </row>
    <row r="143" spans="1:31" ht="16.5">
      <c r="A143" s="85" t="s">
        <v>183</v>
      </c>
      <c r="B143" s="83">
        <v>180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7">
        <v>180</v>
      </c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3"/>
      <c r="Y143" s="83"/>
      <c r="Z143" s="83"/>
      <c r="AA143" s="85"/>
      <c r="AB143" s="85"/>
      <c r="AC143" s="85"/>
      <c r="AD143" s="83"/>
      <c r="AE143" s="83"/>
    </row>
    <row r="144" spans="1:31" ht="12.75">
      <c r="A144" s="97"/>
      <c r="B144" s="98">
        <f>SUM(B136:B143)</f>
        <v>808</v>
      </c>
      <c r="C144" s="99">
        <f>SUM(C129:C143)</f>
        <v>48</v>
      </c>
      <c r="D144" s="99">
        <f>SUM(D129:D143)</f>
        <v>107.1</v>
      </c>
      <c r="E144" s="99">
        <f>SUM(E129:E143)</f>
        <v>15.3</v>
      </c>
      <c r="F144" s="99">
        <f>SUM(F129:F143)</f>
        <v>0</v>
      </c>
      <c r="G144" s="99">
        <f>SUM(G129:G143)</f>
        <v>56.5</v>
      </c>
      <c r="H144" s="99"/>
      <c r="I144" s="99">
        <f>SUM(I129:I143)</f>
        <v>0</v>
      </c>
      <c r="J144" s="99">
        <f>SUM(J129:J143)</f>
        <v>276.5</v>
      </c>
      <c r="K144" s="99">
        <f>SUM(K129:K143)</f>
        <v>0</v>
      </c>
      <c r="L144" s="99"/>
      <c r="M144" s="99">
        <f>SUM(M129:M143)</f>
        <v>180</v>
      </c>
      <c r="N144" s="99">
        <f>SUM(N129:N143)</f>
        <v>77.4</v>
      </c>
      <c r="O144" s="99"/>
      <c r="P144" s="99"/>
      <c r="Q144" s="99">
        <f>SUM(Q129:Q143)</f>
        <v>111.1</v>
      </c>
      <c r="R144" s="99">
        <f>SUM(R129:R143)</f>
        <v>231.7</v>
      </c>
      <c r="S144" s="99">
        <f>SUM(S129:S143)</f>
        <v>0</v>
      </c>
      <c r="T144" s="99">
        <f>SUM(T129:T143)</f>
        <v>0</v>
      </c>
      <c r="U144" s="99"/>
      <c r="V144" s="99">
        <f>SUM(V129:V143)</f>
        <v>0</v>
      </c>
      <c r="W144" s="99">
        <f>SUM(W129:W143)</f>
        <v>28.55</v>
      </c>
      <c r="X144" s="100">
        <f>SUM(X129:X143)</f>
        <v>6.7</v>
      </c>
      <c r="Y144" s="100">
        <f>SUM(Y129:Y143)</f>
        <v>0</v>
      </c>
      <c r="Z144" s="100">
        <f>SUM(Z129:Z143)</f>
        <v>12.9</v>
      </c>
      <c r="AA144" s="99"/>
      <c r="AB144" s="99">
        <f>SUM(AB129:AB143)</f>
        <v>0</v>
      </c>
      <c r="AC144" s="99">
        <f>SUM(AC129:AC143)</f>
        <v>6</v>
      </c>
      <c r="AD144" s="100"/>
      <c r="AE144" s="101">
        <v>1.8</v>
      </c>
    </row>
    <row r="145" spans="1:31" ht="72.75">
      <c r="A145" s="79">
        <v>9</v>
      </c>
      <c r="B145" s="79"/>
      <c r="C145" s="80" t="s">
        <v>61</v>
      </c>
      <c r="D145" s="80" t="s">
        <v>62</v>
      </c>
      <c r="E145" s="80" t="s">
        <v>63</v>
      </c>
      <c r="F145" s="80" t="s">
        <v>64</v>
      </c>
      <c r="G145" s="81" t="s">
        <v>65</v>
      </c>
      <c r="H145" s="81" t="s">
        <v>66</v>
      </c>
      <c r="I145" s="80" t="s">
        <v>67</v>
      </c>
      <c r="J145" s="80" t="s">
        <v>68</v>
      </c>
      <c r="K145" s="80" t="s">
        <v>69</v>
      </c>
      <c r="L145" s="80" t="s">
        <v>70</v>
      </c>
      <c r="M145" s="80" t="s">
        <v>71</v>
      </c>
      <c r="N145" s="80" t="s">
        <v>72</v>
      </c>
      <c r="O145" s="80" t="s">
        <v>94</v>
      </c>
      <c r="P145" s="80" t="s">
        <v>73</v>
      </c>
      <c r="Q145" s="80" t="s">
        <v>74</v>
      </c>
      <c r="R145" s="80" t="s">
        <v>75</v>
      </c>
      <c r="S145" s="80" t="s">
        <v>76</v>
      </c>
      <c r="T145" s="80" t="s">
        <v>77</v>
      </c>
      <c r="U145" s="80" t="s">
        <v>78</v>
      </c>
      <c r="V145" s="80" t="s">
        <v>79</v>
      </c>
      <c r="W145" s="80" t="s">
        <v>80</v>
      </c>
      <c r="X145" s="80" t="s">
        <v>81</v>
      </c>
      <c r="Y145" s="80" t="s">
        <v>82</v>
      </c>
      <c r="Z145" s="80" t="s">
        <v>83</v>
      </c>
      <c r="AA145" s="80" t="s">
        <v>84</v>
      </c>
      <c r="AB145" s="80" t="s">
        <v>85</v>
      </c>
      <c r="AC145" s="80" t="s">
        <v>86</v>
      </c>
      <c r="AD145" s="80" t="s">
        <v>87</v>
      </c>
      <c r="AE145" s="80" t="s">
        <v>88</v>
      </c>
    </row>
    <row r="146" spans="1:31" ht="12.75">
      <c r="A146" s="79" t="s">
        <v>90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</row>
    <row r="147" spans="1:31" ht="12.75">
      <c r="A147" s="85" t="s">
        <v>104</v>
      </c>
      <c r="B147" s="83">
        <v>150</v>
      </c>
      <c r="C147" s="91"/>
      <c r="D147" s="91"/>
      <c r="E147" s="91"/>
      <c r="F147" s="91"/>
      <c r="G147" s="91"/>
      <c r="H147" s="91">
        <v>31</v>
      </c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>
        <v>40</v>
      </c>
      <c r="V147" s="91"/>
      <c r="W147" s="91">
        <v>3</v>
      </c>
      <c r="X147" s="83"/>
      <c r="Y147" s="83"/>
      <c r="Z147" s="83"/>
      <c r="AA147" s="91"/>
      <c r="AB147" s="91"/>
      <c r="AC147" s="91"/>
      <c r="AD147" s="83"/>
      <c r="AE147" s="83"/>
    </row>
    <row r="148" spans="1:31" ht="16.5">
      <c r="A148" s="228" t="s">
        <v>127</v>
      </c>
      <c r="B148" s="83">
        <v>50</v>
      </c>
      <c r="C148" s="84"/>
      <c r="D148" s="84"/>
      <c r="E148" s="84">
        <v>4.2</v>
      </c>
      <c r="F148" s="84"/>
      <c r="G148" s="84"/>
      <c r="H148" s="84"/>
      <c r="I148" s="84"/>
      <c r="J148" s="84">
        <v>8.5</v>
      </c>
      <c r="K148" s="84"/>
      <c r="L148" s="84"/>
      <c r="M148" s="84"/>
      <c r="N148" s="84"/>
      <c r="O148" s="84"/>
      <c r="P148" s="84"/>
      <c r="Q148" s="84"/>
      <c r="R148" s="84">
        <v>21</v>
      </c>
      <c r="S148" s="84"/>
      <c r="T148" s="84"/>
      <c r="U148" s="84"/>
      <c r="V148" s="84"/>
      <c r="W148" s="84">
        <v>4.15</v>
      </c>
      <c r="X148" s="83"/>
      <c r="Y148" s="83"/>
      <c r="Z148" s="86"/>
      <c r="AA148" s="84"/>
      <c r="AB148" s="84"/>
      <c r="AC148" s="84"/>
      <c r="AD148" s="83"/>
      <c r="AE148" s="86"/>
    </row>
    <row r="149" spans="1:31" ht="16.5">
      <c r="A149" s="85" t="s">
        <v>55</v>
      </c>
      <c r="B149" s="83">
        <v>200</v>
      </c>
      <c r="C149" s="83"/>
      <c r="D149" s="83"/>
      <c r="E149" s="83"/>
      <c r="F149" s="83">
        <v>5</v>
      </c>
      <c r="G149" s="83"/>
      <c r="H149" s="83"/>
      <c r="I149" s="83"/>
      <c r="J149" s="83"/>
      <c r="K149" s="83"/>
      <c r="L149" s="83"/>
      <c r="M149" s="119">
        <v>100</v>
      </c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>
        <v>7.5</v>
      </c>
      <c r="AA149" s="91"/>
      <c r="AB149" s="91"/>
      <c r="AC149" s="91"/>
      <c r="AD149" s="83"/>
      <c r="AE149" s="83"/>
    </row>
    <row r="150" spans="1:31" ht="12.75">
      <c r="A150" s="228" t="s">
        <v>139</v>
      </c>
      <c r="B150" s="83">
        <v>200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>
        <v>200</v>
      </c>
      <c r="S150" s="84"/>
      <c r="T150" s="84"/>
      <c r="U150" s="84"/>
      <c r="V150" s="84"/>
      <c r="W150" s="84"/>
      <c r="X150" s="83"/>
      <c r="Y150" s="83"/>
      <c r="Z150" s="86"/>
      <c r="AA150" s="84"/>
      <c r="AB150" s="84"/>
      <c r="AC150" s="84"/>
      <c r="AD150" s="83"/>
      <c r="AE150" s="86"/>
    </row>
    <row r="151" spans="1:31" ht="12.75">
      <c r="A151" s="90" t="s">
        <v>9</v>
      </c>
      <c r="B151" s="86">
        <v>20</v>
      </c>
      <c r="C151" s="90">
        <v>20</v>
      </c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86"/>
      <c r="Y151" s="86"/>
      <c r="Z151" s="86"/>
      <c r="AA151" s="90"/>
      <c r="AB151" s="90"/>
      <c r="AC151" s="90"/>
      <c r="AD151" s="86"/>
      <c r="AE151" s="86"/>
    </row>
    <row r="152" spans="1:31" ht="12.75">
      <c r="A152" s="228" t="s">
        <v>39</v>
      </c>
      <c r="B152" s="83">
        <v>40</v>
      </c>
      <c r="C152" s="84"/>
      <c r="D152" s="84">
        <v>40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3"/>
      <c r="Y152" s="83"/>
      <c r="Z152" s="86"/>
      <c r="AA152" s="84"/>
      <c r="AB152" s="84"/>
      <c r="AC152" s="84"/>
      <c r="AD152" s="83"/>
      <c r="AE152" s="86"/>
    </row>
    <row r="153" spans="1:31" ht="12.75">
      <c r="A153" s="88" t="s">
        <v>91</v>
      </c>
      <c r="B153" s="104">
        <f>SUM(B147:B152)</f>
        <v>660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</row>
    <row r="154" spans="1:31" ht="12.75">
      <c r="A154" s="85" t="s">
        <v>56</v>
      </c>
      <c r="B154" s="83">
        <v>60</v>
      </c>
      <c r="C154" s="91"/>
      <c r="D154" s="91"/>
      <c r="E154" s="91"/>
      <c r="F154" s="91"/>
      <c r="G154" s="91"/>
      <c r="H154" s="91"/>
      <c r="I154" s="91"/>
      <c r="J154" s="91">
        <v>60</v>
      </c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83">
        <v>3</v>
      </c>
      <c r="Y154" s="83"/>
      <c r="Z154" s="83"/>
      <c r="AA154" s="91"/>
      <c r="AB154" s="91"/>
      <c r="AC154" s="91"/>
      <c r="AD154" s="83"/>
      <c r="AE154" s="83"/>
    </row>
    <row r="155" spans="1:31" ht="16.5">
      <c r="A155" s="90" t="s">
        <v>26</v>
      </c>
      <c r="B155" s="86">
        <v>200</v>
      </c>
      <c r="C155" s="90"/>
      <c r="D155" s="90"/>
      <c r="E155" s="90"/>
      <c r="F155" s="90"/>
      <c r="G155" s="90">
        <v>16</v>
      </c>
      <c r="H155" s="90"/>
      <c r="I155" s="90">
        <v>50</v>
      </c>
      <c r="J155" s="90">
        <v>16</v>
      </c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>
        <v>4</v>
      </c>
      <c r="X155" s="86"/>
      <c r="Y155" s="86"/>
      <c r="Z155" s="86"/>
      <c r="AA155" s="90"/>
      <c r="AB155" s="90"/>
      <c r="AC155" s="90"/>
      <c r="AD155" s="86"/>
      <c r="AE155" s="86"/>
    </row>
    <row r="156" spans="1:31" ht="15.75" customHeight="1">
      <c r="A156" s="85" t="s">
        <v>117</v>
      </c>
      <c r="B156" s="83">
        <v>90</v>
      </c>
      <c r="C156" s="91"/>
      <c r="D156" s="91"/>
      <c r="E156" s="91">
        <v>5.4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>
        <v>124</v>
      </c>
      <c r="P156" s="91"/>
      <c r="Q156" s="91"/>
      <c r="R156" s="91"/>
      <c r="S156" s="91"/>
      <c r="T156" s="91"/>
      <c r="U156" s="91"/>
      <c r="V156" s="91"/>
      <c r="W156" s="91"/>
      <c r="X156" s="83">
        <v>5.4</v>
      </c>
      <c r="Y156" s="83"/>
      <c r="Z156" s="83"/>
      <c r="AA156" s="91"/>
      <c r="AB156" s="91"/>
      <c r="AC156" s="91"/>
      <c r="AD156" s="83"/>
      <c r="AE156" s="83"/>
    </row>
    <row r="157" spans="1:31" ht="12.75">
      <c r="A157" s="85" t="s">
        <v>45</v>
      </c>
      <c r="B157" s="83">
        <v>150</v>
      </c>
      <c r="C157" s="91"/>
      <c r="D157" s="91"/>
      <c r="E157" s="91"/>
      <c r="F157" s="91"/>
      <c r="G157" s="91"/>
      <c r="H157" s="91"/>
      <c r="I157" s="91">
        <v>126</v>
      </c>
      <c r="J157" s="91"/>
      <c r="K157" s="91"/>
      <c r="L157" s="91"/>
      <c r="M157" s="91"/>
      <c r="N157" s="91"/>
      <c r="O157" s="91"/>
      <c r="P157" s="91"/>
      <c r="Q157" s="91"/>
      <c r="R157" s="91">
        <v>22.5</v>
      </c>
      <c r="S157" s="91"/>
      <c r="T157" s="91"/>
      <c r="U157" s="91"/>
      <c r="V157" s="91"/>
      <c r="W157" s="91">
        <v>6.7</v>
      </c>
      <c r="X157" s="83"/>
      <c r="Y157" s="83"/>
      <c r="Z157" s="83"/>
      <c r="AA157" s="91"/>
      <c r="AB157" s="91"/>
      <c r="AC157" s="91"/>
      <c r="AD157" s="83"/>
      <c r="AE157" s="83"/>
    </row>
    <row r="158" spans="1:31" ht="16.5">
      <c r="A158" s="85" t="s">
        <v>59</v>
      </c>
      <c r="B158" s="83">
        <v>200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>
        <v>25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83"/>
      <c r="Y158" s="83"/>
      <c r="Z158" s="83">
        <v>10</v>
      </c>
      <c r="AA158" s="91"/>
      <c r="AB158" s="91"/>
      <c r="AC158" s="91"/>
      <c r="AD158" s="83"/>
      <c r="AE158" s="83"/>
    </row>
    <row r="159" spans="1:31" ht="12.75">
      <c r="A159" s="90" t="s">
        <v>9</v>
      </c>
      <c r="B159" s="86">
        <v>28</v>
      </c>
      <c r="C159" s="90">
        <v>28</v>
      </c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86"/>
      <c r="Y159" s="86"/>
      <c r="Z159" s="86"/>
      <c r="AA159" s="90"/>
      <c r="AB159" s="90"/>
      <c r="AC159" s="90"/>
      <c r="AD159" s="86"/>
      <c r="AE159" s="86"/>
    </row>
    <row r="160" spans="1:31" ht="12.75">
      <c r="A160" s="228" t="s">
        <v>39</v>
      </c>
      <c r="B160" s="83">
        <v>50</v>
      </c>
      <c r="C160" s="84"/>
      <c r="D160" s="84">
        <v>50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3"/>
      <c r="Y160" s="83"/>
      <c r="Z160" s="86"/>
      <c r="AA160" s="84"/>
      <c r="AB160" s="84"/>
      <c r="AC160" s="84"/>
      <c r="AD160" s="83"/>
      <c r="AE160" s="86"/>
    </row>
    <row r="161" spans="1:31" ht="12.75">
      <c r="A161" s="120"/>
      <c r="B161" s="94">
        <f>SUM(B154:B160)</f>
        <v>778</v>
      </c>
      <c r="C161" s="121">
        <f aca="true" t="shared" si="3" ref="C161:M161">SUM(C147:C160)</f>
        <v>48</v>
      </c>
      <c r="D161" s="121">
        <f t="shared" si="3"/>
        <v>90</v>
      </c>
      <c r="E161" s="121">
        <f t="shared" si="3"/>
        <v>9.600000000000001</v>
      </c>
      <c r="F161" s="121">
        <f t="shared" si="3"/>
        <v>5</v>
      </c>
      <c r="G161" s="121">
        <f t="shared" si="3"/>
        <v>16</v>
      </c>
      <c r="H161" s="121">
        <f t="shared" si="3"/>
        <v>31</v>
      </c>
      <c r="I161" s="121">
        <f t="shared" si="3"/>
        <v>176</v>
      </c>
      <c r="J161" s="121">
        <f t="shared" si="3"/>
        <v>84.5</v>
      </c>
      <c r="K161" s="121">
        <f t="shared" si="3"/>
        <v>0</v>
      </c>
      <c r="L161" s="121">
        <f t="shared" si="3"/>
        <v>25</v>
      </c>
      <c r="M161" s="121">
        <f t="shared" si="3"/>
        <v>100</v>
      </c>
      <c r="N161" s="121"/>
      <c r="O161" s="121">
        <f>SUM(O147:O160)</f>
        <v>124</v>
      </c>
      <c r="P161" s="121"/>
      <c r="Q161" s="121"/>
      <c r="R161" s="121">
        <f>SUM(R147:R160)</f>
        <v>243.5</v>
      </c>
      <c r="S161" s="121"/>
      <c r="T161" s="121"/>
      <c r="U161" s="121">
        <f>SUM(U147:U160)</f>
        <v>40</v>
      </c>
      <c r="V161" s="121">
        <f>SUM(V147:V160)</f>
        <v>0</v>
      </c>
      <c r="W161" s="121">
        <f>SUM(W147:W160)</f>
        <v>17.85</v>
      </c>
      <c r="X161" s="122">
        <f>SUM(X147:X160)</f>
        <v>8.4</v>
      </c>
      <c r="Y161" s="122"/>
      <c r="Z161" s="122">
        <f>SUM(Z147:Z160)</f>
        <v>17.5</v>
      </c>
      <c r="AA161" s="121"/>
      <c r="AB161" s="121">
        <f>SUM(AB149:AB160)</f>
        <v>0</v>
      </c>
      <c r="AC161" s="121"/>
      <c r="AD161" s="122"/>
      <c r="AE161" s="101">
        <v>1.8</v>
      </c>
    </row>
    <row r="162" spans="1:31" ht="72.75">
      <c r="A162" s="79">
        <v>10</v>
      </c>
      <c r="B162" s="79"/>
      <c r="C162" s="80" t="s">
        <v>61</v>
      </c>
      <c r="D162" s="80" t="s">
        <v>62</v>
      </c>
      <c r="E162" s="80" t="s">
        <v>63</v>
      </c>
      <c r="F162" s="80" t="s">
        <v>64</v>
      </c>
      <c r="G162" s="81" t="s">
        <v>65</v>
      </c>
      <c r="H162" s="81" t="s">
        <v>66</v>
      </c>
      <c r="I162" s="80" t="s">
        <v>67</v>
      </c>
      <c r="J162" s="80" t="s">
        <v>68</v>
      </c>
      <c r="K162" s="80" t="s">
        <v>69</v>
      </c>
      <c r="L162" s="80" t="s">
        <v>70</v>
      </c>
      <c r="M162" s="80" t="s">
        <v>71</v>
      </c>
      <c r="N162" s="80" t="s">
        <v>72</v>
      </c>
      <c r="O162" s="80" t="s">
        <v>94</v>
      </c>
      <c r="P162" s="80" t="s">
        <v>73</v>
      </c>
      <c r="Q162" s="80" t="s">
        <v>74</v>
      </c>
      <c r="R162" s="80" t="s">
        <v>75</v>
      </c>
      <c r="S162" s="80" t="s">
        <v>76</v>
      </c>
      <c r="T162" s="80" t="s">
        <v>77</v>
      </c>
      <c r="U162" s="80" t="s">
        <v>78</v>
      </c>
      <c r="V162" s="80" t="s">
        <v>79</v>
      </c>
      <c r="W162" s="80" t="s">
        <v>80</v>
      </c>
      <c r="X162" s="80" t="s">
        <v>81</v>
      </c>
      <c r="Y162" s="80" t="s">
        <v>82</v>
      </c>
      <c r="Z162" s="80" t="s">
        <v>83</v>
      </c>
      <c r="AA162" s="80" t="s">
        <v>84</v>
      </c>
      <c r="AB162" s="80" t="s">
        <v>85</v>
      </c>
      <c r="AC162" s="80" t="s">
        <v>86</v>
      </c>
      <c r="AD162" s="80" t="s">
        <v>87</v>
      </c>
      <c r="AE162" s="80" t="s">
        <v>88</v>
      </c>
    </row>
    <row r="163" spans="1:31" ht="12.75">
      <c r="A163" s="79" t="s">
        <v>90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</row>
    <row r="164" spans="1:31" ht="16.5">
      <c r="A164" s="85" t="s">
        <v>108</v>
      </c>
      <c r="B164" s="83">
        <v>215</v>
      </c>
      <c r="C164" s="91"/>
      <c r="D164" s="91"/>
      <c r="E164" s="91"/>
      <c r="F164" s="91"/>
      <c r="G164" s="91">
        <v>13</v>
      </c>
      <c r="H164" s="91"/>
      <c r="I164" s="91"/>
      <c r="J164" s="91"/>
      <c r="K164" s="91"/>
      <c r="L164" s="91">
        <v>20</v>
      </c>
      <c r="M164" s="91"/>
      <c r="N164" s="91"/>
      <c r="O164" s="91"/>
      <c r="P164" s="91"/>
      <c r="Q164" s="91"/>
      <c r="R164" s="91"/>
      <c r="S164" s="91"/>
      <c r="T164" s="91">
        <v>150.7</v>
      </c>
      <c r="U164" s="91"/>
      <c r="V164" s="91">
        <v>15</v>
      </c>
      <c r="W164" s="91"/>
      <c r="X164" s="83">
        <v>5.3</v>
      </c>
      <c r="Y164" s="83">
        <v>17.3</v>
      </c>
      <c r="Z164" s="83">
        <v>20</v>
      </c>
      <c r="AA164" s="91"/>
      <c r="AB164" s="91"/>
      <c r="AC164" s="91"/>
      <c r="AD164" s="83"/>
      <c r="AE164" s="83"/>
    </row>
    <row r="165" spans="1:31" ht="16.5">
      <c r="A165" s="85" t="s">
        <v>144</v>
      </c>
      <c r="B165" s="83">
        <v>180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>
        <v>180</v>
      </c>
      <c r="T165" s="91"/>
      <c r="U165" s="91"/>
      <c r="V165" s="91"/>
      <c r="W165" s="91"/>
      <c r="X165" s="83"/>
      <c r="Y165" s="83"/>
      <c r="Z165" s="83"/>
      <c r="AA165" s="91"/>
      <c r="AB165" s="91"/>
      <c r="AC165" s="91"/>
      <c r="AD165" s="83"/>
      <c r="AE165" s="83"/>
    </row>
    <row r="166" spans="1:31" ht="12.75">
      <c r="A166" s="228" t="s">
        <v>39</v>
      </c>
      <c r="B166" s="86">
        <v>40</v>
      </c>
      <c r="C166" s="90"/>
      <c r="D166" s="90">
        <v>40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86"/>
      <c r="Y166" s="86"/>
      <c r="Z166" s="86"/>
      <c r="AA166" s="90"/>
      <c r="AB166" s="90"/>
      <c r="AC166" s="90"/>
      <c r="AD166" s="86"/>
      <c r="AE166" s="86"/>
    </row>
    <row r="167" spans="1:31" ht="12.75">
      <c r="A167" s="90" t="s">
        <v>9</v>
      </c>
      <c r="B167" s="86">
        <v>20</v>
      </c>
      <c r="C167" s="90">
        <v>20</v>
      </c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86"/>
      <c r="Y167" s="86"/>
      <c r="Z167" s="86"/>
      <c r="AA167" s="90"/>
      <c r="AB167" s="90"/>
      <c r="AC167" s="90"/>
      <c r="AD167" s="86"/>
      <c r="AE167" s="86"/>
    </row>
    <row r="168" spans="1:31" ht="12.75">
      <c r="A168" s="85" t="s">
        <v>96</v>
      </c>
      <c r="B168" s="83">
        <v>100</v>
      </c>
      <c r="C168" s="85"/>
      <c r="D168" s="85"/>
      <c r="E168" s="85"/>
      <c r="F168" s="85"/>
      <c r="G168" s="85"/>
      <c r="H168" s="85"/>
      <c r="I168" s="85"/>
      <c r="J168" s="85"/>
      <c r="K168" s="85">
        <v>100</v>
      </c>
      <c r="L168" s="85"/>
      <c r="M168" s="87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3"/>
      <c r="Y168" s="83"/>
      <c r="Z168" s="83"/>
      <c r="AA168" s="85"/>
      <c r="AB168" s="85"/>
      <c r="AC168" s="85"/>
      <c r="AD168" s="83"/>
      <c r="AE168" s="83"/>
    </row>
    <row r="169" spans="1:31" ht="12.75">
      <c r="A169" s="88" t="s">
        <v>91</v>
      </c>
      <c r="B169" s="104">
        <f>SUM(B164:B168)</f>
        <v>555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</row>
    <row r="170" spans="1:31" ht="12.75">
      <c r="A170" s="109" t="s">
        <v>100</v>
      </c>
      <c r="B170" s="110">
        <v>60</v>
      </c>
      <c r="C170" s="109"/>
      <c r="D170" s="109"/>
      <c r="E170" s="109"/>
      <c r="F170" s="109"/>
      <c r="G170" s="109"/>
      <c r="H170" s="109"/>
      <c r="I170" s="109"/>
      <c r="J170" s="109">
        <v>60</v>
      </c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10"/>
      <c r="Y170" s="110"/>
      <c r="Z170" s="110"/>
      <c r="AA170" s="109"/>
      <c r="AB170" s="109"/>
      <c r="AC170" s="109"/>
      <c r="AD170" s="110"/>
      <c r="AE170" s="110"/>
    </row>
    <row r="171" spans="1:31" ht="16.5">
      <c r="A171" s="90" t="s">
        <v>107</v>
      </c>
      <c r="B171" s="86">
        <v>200</v>
      </c>
      <c r="C171" s="90"/>
      <c r="D171" s="90"/>
      <c r="E171" s="90"/>
      <c r="F171" s="90"/>
      <c r="G171" s="90"/>
      <c r="H171" s="90"/>
      <c r="I171" s="90">
        <v>16</v>
      </c>
      <c r="J171" s="90">
        <v>72</v>
      </c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>
        <v>10</v>
      </c>
      <c r="W171" s="90"/>
      <c r="X171" s="86">
        <v>7</v>
      </c>
      <c r="Y171" s="115"/>
      <c r="Z171" s="86">
        <v>0.2</v>
      </c>
      <c r="AA171" s="90"/>
      <c r="AB171" s="90"/>
      <c r="AC171" s="90"/>
      <c r="AD171" s="86"/>
      <c r="AE171" s="86"/>
    </row>
    <row r="172" spans="1:31" ht="16.5">
      <c r="A172" s="111" t="s">
        <v>40</v>
      </c>
      <c r="B172" s="107">
        <v>90</v>
      </c>
      <c r="C172" s="111"/>
      <c r="D172" s="111"/>
      <c r="E172" s="111"/>
      <c r="F172" s="111"/>
      <c r="G172" s="111"/>
      <c r="H172" s="111"/>
      <c r="I172" s="111"/>
      <c r="J172" s="111">
        <v>70</v>
      </c>
      <c r="K172" s="111"/>
      <c r="L172" s="111"/>
      <c r="M172" s="111"/>
      <c r="N172" s="111">
        <v>50</v>
      </c>
      <c r="O172" s="111"/>
      <c r="P172" s="111"/>
      <c r="Q172" s="111"/>
      <c r="R172" s="111"/>
      <c r="S172" s="111"/>
      <c r="T172" s="111"/>
      <c r="U172" s="111"/>
      <c r="V172" s="111"/>
      <c r="W172" s="111">
        <v>4</v>
      </c>
      <c r="X172" s="107"/>
      <c r="Y172" s="107"/>
      <c r="Z172" s="107">
        <v>16</v>
      </c>
      <c r="AA172" s="111"/>
      <c r="AB172" s="111"/>
      <c r="AC172" s="111"/>
      <c r="AD172" s="107"/>
      <c r="AE172" s="107"/>
    </row>
    <row r="173" spans="1:31" ht="16.5">
      <c r="A173" s="85" t="s">
        <v>109</v>
      </c>
      <c r="B173" s="83">
        <v>150</v>
      </c>
      <c r="C173" s="91"/>
      <c r="D173" s="91"/>
      <c r="E173" s="91">
        <v>7.5</v>
      </c>
      <c r="F173" s="91"/>
      <c r="G173" s="91"/>
      <c r="H173" s="91"/>
      <c r="I173" s="91">
        <v>133.5</v>
      </c>
      <c r="J173" s="91"/>
      <c r="K173" s="91"/>
      <c r="L173" s="91"/>
      <c r="M173" s="91"/>
      <c r="N173" s="91"/>
      <c r="O173" s="91"/>
      <c r="P173" s="91"/>
      <c r="Q173" s="91"/>
      <c r="R173" s="91">
        <v>48.5</v>
      </c>
      <c r="S173" s="91"/>
      <c r="T173" s="91"/>
      <c r="U173" s="91"/>
      <c r="V173" s="91"/>
      <c r="W173" s="91">
        <v>4.85</v>
      </c>
      <c r="X173" s="83"/>
      <c r="Y173" s="83"/>
      <c r="Z173" s="83"/>
      <c r="AA173" s="91"/>
      <c r="AB173" s="91"/>
      <c r="AC173" s="91"/>
      <c r="AD173" s="83"/>
      <c r="AE173" s="83"/>
    </row>
    <row r="174" spans="1:31" ht="12.75">
      <c r="A174" s="228" t="s">
        <v>39</v>
      </c>
      <c r="B174" s="83">
        <v>56</v>
      </c>
      <c r="C174" s="84"/>
      <c r="D174" s="84">
        <v>56</v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3"/>
      <c r="Y174" s="83"/>
      <c r="Z174" s="86"/>
      <c r="AA174" s="84"/>
      <c r="AB174" s="84"/>
      <c r="AC174" s="84"/>
      <c r="AD174" s="83"/>
      <c r="AE174" s="86"/>
    </row>
    <row r="175" spans="1:31" ht="12.75">
      <c r="A175" s="90" t="s">
        <v>9</v>
      </c>
      <c r="B175" s="86">
        <v>28</v>
      </c>
      <c r="C175" s="90">
        <v>28</v>
      </c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86"/>
      <c r="Y175" s="86"/>
      <c r="Z175" s="86"/>
      <c r="AA175" s="90"/>
      <c r="AB175" s="90"/>
      <c r="AC175" s="90"/>
      <c r="AD175" s="86"/>
      <c r="AE175" s="86"/>
    </row>
    <row r="176" spans="1:31" ht="16.5">
      <c r="A176" s="85" t="s">
        <v>184</v>
      </c>
      <c r="B176" s="83">
        <v>30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83"/>
      <c r="Y176" s="83"/>
      <c r="Z176" s="118"/>
      <c r="AA176" s="91">
        <v>30</v>
      </c>
      <c r="AB176" s="91"/>
      <c r="AC176" s="91"/>
      <c r="AD176" s="83"/>
      <c r="AE176" s="118"/>
    </row>
    <row r="177" spans="1:31" ht="16.5">
      <c r="A177" s="85" t="s">
        <v>190</v>
      </c>
      <c r="B177" s="83">
        <v>180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7">
        <v>180</v>
      </c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3"/>
      <c r="Y177" s="83"/>
      <c r="Z177" s="83"/>
      <c r="AA177" s="85"/>
      <c r="AB177" s="85"/>
      <c r="AC177" s="85"/>
      <c r="AD177" s="83"/>
      <c r="AE177" s="83"/>
    </row>
    <row r="178" spans="1:31" ht="12.75">
      <c r="A178" s="93"/>
      <c r="B178" s="116">
        <f>SUM(B170:B177)</f>
        <v>794</v>
      </c>
      <c r="C178" s="121">
        <f>SUM(C164:C177)</f>
        <v>48</v>
      </c>
      <c r="D178" s="121">
        <f>SUM(D164:D177)</f>
        <v>96</v>
      </c>
      <c r="E178" s="121">
        <f>SUM(E164:E177)</f>
        <v>7.5</v>
      </c>
      <c r="F178" s="121"/>
      <c r="G178" s="121">
        <f>SUM(G164:G177)</f>
        <v>13</v>
      </c>
      <c r="H178" s="121"/>
      <c r="I178" s="121">
        <f aca="true" t="shared" si="4" ref="I178:N178">SUM(I164:I177)</f>
        <v>149.5</v>
      </c>
      <c r="J178" s="121">
        <f t="shared" si="4"/>
        <v>202</v>
      </c>
      <c r="K178" s="121">
        <f t="shared" si="4"/>
        <v>100</v>
      </c>
      <c r="L178" s="121">
        <f t="shared" si="4"/>
        <v>20</v>
      </c>
      <c r="M178" s="121">
        <f t="shared" si="4"/>
        <v>180</v>
      </c>
      <c r="N178" s="121">
        <f t="shared" si="4"/>
        <v>50</v>
      </c>
      <c r="O178" s="121"/>
      <c r="P178" s="121"/>
      <c r="Q178" s="121">
        <f>SUM(Q164:Q177)</f>
        <v>0</v>
      </c>
      <c r="R178" s="121">
        <f>SUM(R164:R177)</f>
        <v>48.5</v>
      </c>
      <c r="S178" s="121">
        <f>SUM(S164:S177)</f>
        <v>180</v>
      </c>
      <c r="T178" s="121">
        <f>SUM(T164:T177)</f>
        <v>150.7</v>
      </c>
      <c r="U178" s="121"/>
      <c r="V178" s="121">
        <f aca="true" t="shared" si="5" ref="V178:AA178">SUM(V164:V177)</f>
        <v>25</v>
      </c>
      <c r="W178" s="121">
        <f t="shared" si="5"/>
        <v>8.85</v>
      </c>
      <c r="X178" s="122">
        <f t="shared" si="5"/>
        <v>12.3</v>
      </c>
      <c r="Y178" s="122">
        <f t="shared" si="5"/>
        <v>17.3</v>
      </c>
      <c r="Z178" s="122">
        <f t="shared" si="5"/>
        <v>36.2</v>
      </c>
      <c r="AA178" s="121">
        <f t="shared" si="5"/>
        <v>30</v>
      </c>
      <c r="AB178" s="124"/>
      <c r="AC178" s="124"/>
      <c r="AD178" s="101"/>
      <c r="AE178" s="101">
        <v>1.8</v>
      </c>
    </row>
    <row r="179" spans="1:31" ht="12.75">
      <c r="A179" s="93" t="s">
        <v>92</v>
      </c>
      <c r="B179" s="125"/>
      <c r="C179" s="125">
        <f aca="true" t="shared" si="6" ref="C179:AE179">C178+C161+C144+C126+C111+C91+C75+C56+C38+C19</f>
        <v>480</v>
      </c>
      <c r="D179" s="125">
        <f t="shared" si="6"/>
        <v>900.2</v>
      </c>
      <c r="E179" s="125">
        <f t="shared" si="6"/>
        <v>87.65</v>
      </c>
      <c r="F179" s="125">
        <f t="shared" si="6"/>
        <v>18</v>
      </c>
      <c r="G179" s="125">
        <f t="shared" si="6"/>
        <v>272.8</v>
      </c>
      <c r="H179" s="125">
        <f t="shared" si="6"/>
        <v>94</v>
      </c>
      <c r="I179" s="125">
        <f t="shared" si="6"/>
        <v>1109.8</v>
      </c>
      <c r="J179" s="125">
        <f t="shared" si="6"/>
        <v>1667.1</v>
      </c>
      <c r="K179" s="125">
        <f t="shared" si="6"/>
        <v>1065.5</v>
      </c>
      <c r="L179" s="125">
        <f t="shared" si="6"/>
        <v>90</v>
      </c>
      <c r="M179" s="125">
        <f t="shared" si="6"/>
        <v>1220</v>
      </c>
      <c r="N179" s="125">
        <f t="shared" si="6"/>
        <v>418.20000000000005</v>
      </c>
      <c r="O179" s="125">
        <f t="shared" si="6"/>
        <v>180</v>
      </c>
      <c r="P179" s="125">
        <f t="shared" si="6"/>
        <v>209.4</v>
      </c>
      <c r="Q179" s="125">
        <f t="shared" si="6"/>
        <v>345.7</v>
      </c>
      <c r="R179" s="125">
        <f t="shared" si="6"/>
        <v>1845.4</v>
      </c>
      <c r="S179" s="125">
        <f t="shared" si="6"/>
        <v>900</v>
      </c>
      <c r="T179" s="125">
        <f t="shared" si="6"/>
        <v>301.4</v>
      </c>
      <c r="U179" s="125">
        <f t="shared" si="6"/>
        <v>60</v>
      </c>
      <c r="V179" s="125">
        <f t="shared" si="6"/>
        <v>60.35</v>
      </c>
      <c r="W179" s="125">
        <f t="shared" si="6"/>
        <v>183.25</v>
      </c>
      <c r="X179" s="125">
        <f t="shared" si="6"/>
        <v>92.60000000000001</v>
      </c>
      <c r="Y179" s="125">
        <f t="shared" si="6"/>
        <v>240.9</v>
      </c>
      <c r="Z179" s="125">
        <f t="shared" si="6"/>
        <v>171.90000000000003</v>
      </c>
      <c r="AA179" s="125">
        <f t="shared" si="6"/>
        <v>60</v>
      </c>
      <c r="AB179" s="125">
        <f t="shared" si="6"/>
        <v>6</v>
      </c>
      <c r="AC179" s="125">
        <f t="shared" si="6"/>
        <v>6</v>
      </c>
      <c r="AD179" s="125">
        <f t="shared" si="6"/>
        <v>12</v>
      </c>
      <c r="AE179" s="125">
        <f t="shared" si="6"/>
        <v>18.000000000000004</v>
      </c>
    </row>
    <row r="180" spans="1:31" ht="12.75">
      <c r="A180" s="126"/>
      <c r="B180" s="126"/>
      <c r="C180" s="127">
        <f>C179/10</f>
        <v>48</v>
      </c>
      <c r="D180" s="127">
        <f aca="true" t="shared" si="7" ref="D180:AE180">D179/10</f>
        <v>90.02000000000001</v>
      </c>
      <c r="E180" s="128">
        <f t="shared" si="7"/>
        <v>8.765</v>
      </c>
      <c r="F180" s="127">
        <f t="shared" si="7"/>
        <v>1.8</v>
      </c>
      <c r="G180" s="127">
        <f t="shared" si="7"/>
        <v>27.28</v>
      </c>
      <c r="H180" s="127">
        <f t="shared" si="7"/>
        <v>9.4</v>
      </c>
      <c r="I180" s="127">
        <f t="shared" si="7"/>
        <v>110.97999999999999</v>
      </c>
      <c r="J180" s="127">
        <f t="shared" si="7"/>
        <v>166.70999999999998</v>
      </c>
      <c r="K180" s="127">
        <f t="shared" si="7"/>
        <v>106.55</v>
      </c>
      <c r="L180" s="127">
        <f t="shared" si="7"/>
        <v>9</v>
      </c>
      <c r="M180" s="127">
        <f t="shared" si="7"/>
        <v>122</v>
      </c>
      <c r="N180" s="127">
        <f t="shared" si="7"/>
        <v>41.82000000000001</v>
      </c>
      <c r="O180" s="127">
        <f t="shared" si="7"/>
        <v>18</v>
      </c>
      <c r="P180" s="127">
        <f t="shared" si="7"/>
        <v>20.94</v>
      </c>
      <c r="Q180" s="127">
        <f t="shared" si="7"/>
        <v>34.57</v>
      </c>
      <c r="R180" s="127">
        <f t="shared" si="7"/>
        <v>184.54000000000002</v>
      </c>
      <c r="S180" s="127">
        <f t="shared" si="7"/>
        <v>90</v>
      </c>
      <c r="T180" s="127">
        <f t="shared" si="7"/>
        <v>30.139999999999997</v>
      </c>
      <c r="U180" s="127">
        <f t="shared" si="7"/>
        <v>6</v>
      </c>
      <c r="V180" s="127">
        <f t="shared" si="7"/>
        <v>6.035</v>
      </c>
      <c r="W180" s="127">
        <f t="shared" si="7"/>
        <v>18.325</v>
      </c>
      <c r="X180" s="128">
        <f t="shared" si="7"/>
        <v>9.260000000000002</v>
      </c>
      <c r="Y180" s="127">
        <f t="shared" si="7"/>
        <v>24.09</v>
      </c>
      <c r="Z180" s="127">
        <f t="shared" si="7"/>
        <v>17.190000000000005</v>
      </c>
      <c r="AA180" s="127">
        <f t="shared" si="7"/>
        <v>6</v>
      </c>
      <c r="AB180" s="127">
        <f t="shared" si="7"/>
        <v>0.6</v>
      </c>
      <c r="AC180" s="127">
        <f t="shared" si="7"/>
        <v>0.6</v>
      </c>
      <c r="AD180" s="127">
        <f t="shared" si="7"/>
        <v>1.2</v>
      </c>
      <c r="AE180" s="127">
        <f t="shared" si="7"/>
        <v>1.8000000000000003</v>
      </c>
    </row>
    <row r="181" spans="1:31" ht="72.75">
      <c r="A181" s="93"/>
      <c r="B181" s="93"/>
      <c r="C181" s="80" t="s">
        <v>61</v>
      </c>
      <c r="D181" s="80" t="s">
        <v>62</v>
      </c>
      <c r="E181" s="80" t="s">
        <v>63</v>
      </c>
      <c r="F181" s="80" t="s">
        <v>64</v>
      </c>
      <c r="G181" s="81" t="s">
        <v>65</v>
      </c>
      <c r="H181" s="81" t="s">
        <v>66</v>
      </c>
      <c r="I181" s="80" t="s">
        <v>67</v>
      </c>
      <c r="J181" s="80" t="s">
        <v>68</v>
      </c>
      <c r="K181" s="80" t="s">
        <v>69</v>
      </c>
      <c r="L181" s="80" t="s">
        <v>70</v>
      </c>
      <c r="M181" s="80" t="s">
        <v>71</v>
      </c>
      <c r="N181" s="80" t="s">
        <v>72</v>
      </c>
      <c r="O181" s="80" t="s">
        <v>94</v>
      </c>
      <c r="P181" s="80" t="s">
        <v>73</v>
      </c>
      <c r="Q181" s="80" t="s">
        <v>74</v>
      </c>
      <c r="R181" s="80" t="s">
        <v>75</v>
      </c>
      <c r="S181" s="80" t="s">
        <v>76</v>
      </c>
      <c r="T181" s="80" t="s">
        <v>77</v>
      </c>
      <c r="U181" s="80" t="s">
        <v>78</v>
      </c>
      <c r="V181" s="80" t="s">
        <v>79</v>
      </c>
      <c r="W181" s="80" t="s">
        <v>80</v>
      </c>
      <c r="X181" s="80" t="s">
        <v>81</v>
      </c>
      <c r="Y181" s="80" t="s">
        <v>82</v>
      </c>
      <c r="Z181" s="80" t="s">
        <v>83</v>
      </c>
      <c r="AA181" s="80" t="s">
        <v>84</v>
      </c>
      <c r="AB181" s="80" t="s">
        <v>85</v>
      </c>
      <c r="AC181" s="80" t="s">
        <v>86</v>
      </c>
      <c r="AD181" s="80" t="s">
        <v>87</v>
      </c>
      <c r="AE181" s="80" t="s">
        <v>88</v>
      </c>
    </row>
    <row r="182" spans="1:31" ht="16.5">
      <c r="A182" s="93" t="s">
        <v>93</v>
      </c>
      <c r="B182" s="93"/>
      <c r="C182" s="156">
        <v>48</v>
      </c>
      <c r="D182" s="156">
        <v>90</v>
      </c>
      <c r="E182" s="156">
        <v>9</v>
      </c>
      <c r="F182" s="156">
        <v>1.8</v>
      </c>
      <c r="G182" s="156">
        <v>27</v>
      </c>
      <c r="H182" s="156">
        <v>9</v>
      </c>
      <c r="I182" s="156">
        <v>112</v>
      </c>
      <c r="J182" s="156">
        <v>168</v>
      </c>
      <c r="K182" s="156">
        <v>111</v>
      </c>
      <c r="L182" s="156">
        <v>9</v>
      </c>
      <c r="M182" s="156">
        <v>120</v>
      </c>
      <c r="N182" s="156">
        <v>42</v>
      </c>
      <c r="O182" s="156">
        <v>18</v>
      </c>
      <c r="P182" s="156">
        <v>21</v>
      </c>
      <c r="Q182" s="156">
        <v>34.8</v>
      </c>
      <c r="R182" s="156">
        <v>180</v>
      </c>
      <c r="S182" s="156">
        <v>90</v>
      </c>
      <c r="T182" s="156">
        <v>30</v>
      </c>
      <c r="U182" s="156">
        <v>6</v>
      </c>
      <c r="V182" s="156">
        <v>6</v>
      </c>
      <c r="W182" s="156">
        <v>18</v>
      </c>
      <c r="X182" s="156">
        <v>9</v>
      </c>
      <c r="Y182" s="156">
        <v>24</v>
      </c>
      <c r="Z182" s="156">
        <v>18</v>
      </c>
      <c r="AA182" s="156">
        <v>6</v>
      </c>
      <c r="AB182" s="156">
        <v>0.6</v>
      </c>
      <c r="AC182" s="156">
        <v>0.6</v>
      </c>
      <c r="AD182" s="156">
        <v>1.2</v>
      </c>
      <c r="AE182" s="156">
        <v>1.8</v>
      </c>
    </row>
    <row r="183" spans="1:31" ht="12.75">
      <c r="A183" s="93" t="s">
        <v>95</v>
      </c>
      <c r="B183" s="93"/>
      <c r="C183" s="156">
        <f>C182-C180</f>
        <v>0</v>
      </c>
      <c r="D183" s="156">
        <f aca="true" t="shared" si="8" ref="D183:AE183">D182-D180</f>
        <v>-0.020000000000010232</v>
      </c>
      <c r="E183" s="156">
        <f t="shared" si="8"/>
        <v>0.23499999999999943</v>
      </c>
      <c r="F183" s="156">
        <f t="shared" si="8"/>
        <v>0</v>
      </c>
      <c r="G183" s="156">
        <f t="shared" si="8"/>
        <v>-0.28000000000000114</v>
      </c>
      <c r="H183" s="156">
        <f t="shared" si="8"/>
        <v>-0.40000000000000036</v>
      </c>
      <c r="I183" s="156">
        <f t="shared" si="8"/>
        <v>1.0200000000000102</v>
      </c>
      <c r="J183" s="156">
        <f t="shared" si="8"/>
        <v>1.2900000000000205</v>
      </c>
      <c r="K183" s="156">
        <f t="shared" si="8"/>
        <v>4.450000000000003</v>
      </c>
      <c r="L183" s="156">
        <f t="shared" si="8"/>
        <v>0</v>
      </c>
      <c r="M183" s="156">
        <f t="shared" si="8"/>
        <v>-2</v>
      </c>
      <c r="N183" s="156">
        <f t="shared" si="8"/>
        <v>0.1799999999999926</v>
      </c>
      <c r="O183" s="156">
        <f t="shared" si="8"/>
        <v>0</v>
      </c>
      <c r="P183" s="156">
        <f t="shared" si="8"/>
        <v>0.05999999999999872</v>
      </c>
      <c r="Q183" s="156">
        <f t="shared" si="8"/>
        <v>0.22999999999999687</v>
      </c>
      <c r="R183" s="156">
        <f t="shared" si="8"/>
        <v>-4.5400000000000205</v>
      </c>
      <c r="S183" s="156">
        <f t="shared" si="8"/>
        <v>0</v>
      </c>
      <c r="T183" s="156">
        <f t="shared" si="8"/>
        <v>-0.13999999999999702</v>
      </c>
      <c r="U183" s="156">
        <f t="shared" si="8"/>
        <v>0</v>
      </c>
      <c r="V183" s="156">
        <f t="shared" si="8"/>
        <v>-0.03500000000000014</v>
      </c>
      <c r="W183" s="156">
        <f t="shared" si="8"/>
        <v>-0.3249999999999993</v>
      </c>
      <c r="X183" s="156">
        <f t="shared" si="8"/>
        <v>-0.26000000000000156</v>
      </c>
      <c r="Y183" s="156">
        <f t="shared" si="8"/>
        <v>-0.08999999999999986</v>
      </c>
      <c r="Z183" s="157">
        <f t="shared" si="8"/>
        <v>0.8099999999999952</v>
      </c>
      <c r="AA183" s="157">
        <f t="shared" si="8"/>
        <v>0</v>
      </c>
      <c r="AB183" s="157">
        <f t="shared" si="8"/>
        <v>0</v>
      </c>
      <c r="AC183" s="157">
        <f t="shared" si="8"/>
        <v>0</v>
      </c>
      <c r="AD183" s="157">
        <f t="shared" si="8"/>
        <v>0</v>
      </c>
      <c r="AE183" s="157">
        <f t="shared" si="8"/>
        <v>0</v>
      </c>
    </row>
    <row r="184" spans="1:31" ht="12.75">
      <c r="A184" s="93"/>
      <c r="B184" s="96"/>
      <c r="C184" s="156">
        <f aca="true" t="shared" si="9" ref="C184:AE184">C182*10-C179</f>
        <v>0</v>
      </c>
      <c r="D184" s="156">
        <f t="shared" si="9"/>
        <v>-0.20000000000004547</v>
      </c>
      <c r="E184" s="156">
        <f t="shared" si="9"/>
        <v>2.3499999999999943</v>
      </c>
      <c r="F184" s="156">
        <f t="shared" si="9"/>
        <v>0</v>
      </c>
      <c r="G184" s="156">
        <f t="shared" si="9"/>
        <v>-2.8000000000000114</v>
      </c>
      <c r="H184" s="156">
        <f t="shared" si="9"/>
        <v>-4</v>
      </c>
      <c r="I184" s="156">
        <f t="shared" si="9"/>
        <v>10.200000000000045</v>
      </c>
      <c r="J184" s="161">
        <f t="shared" si="9"/>
        <v>12.900000000000091</v>
      </c>
      <c r="K184" s="156">
        <f t="shared" si="9"/>
        <v>44.5</v>
      </c>
      <c r="L184" s="156">
        <f t="shared" si="9"/>
        <v>0</v>
      </c>
      <c r="M184" s="156">
        <f t="shared" si="9"/>
        <v>-20</v>
      </c>
      <c r="N184" s="156">
        <f t="shared" si="9"/>
        <v>1.7999999999999545</v>
      </c>
      <c r="O184" s="156">
        <f t="shared" si="9"/>
        <v>0</v>
      </c>
      <c r="P184" s="156">
        <f t="shared" si="9"/>
        <v>0.5999999999999943</v>
      </c>
      <c r="Q184" s="156">
        <f t="shared" si="9"/>
        <v>2.3000000000000114</v>
      </c>
      <c r="R184" s="156">
        <f t="shared" si="9"/>
        <v>-45.40000000000009</v>
      </c>
      <c r="S184" s="156">
        <f t="shared" si="9"/>
        <v>0</v>
      </c>
      <c r="T184" s="156">
        <f t="shared" si="9"/>
        <v>-1.3999999999999773</v>
      </c>
      <c r="U184" s="156">
        <f t="shared" si="9"/>
        <v>0</v>
      </c>
      <c r="V184" s="156">
        <f t="shared" si="9"/>
        <v>-0.3500000000000014</v>
      </c>
      <c r="W184" s="156">
        <f t="shared" si="9"/>
        <v>-3.25</v>
      </c>
      <c r="X184" s="156">
        <f t="shared" si="9"/>
        <v>-2.6000000000000085</v>
      </c>
      <c r="Y184" s="156">
        <f t="shared" si="9"/>
        <v>-0.9000000000000057</v>
      </c>
      <c r="Z184" s="156">
        <f t="shared" si="9"/>
        <v>8.099999999999966</v>
      </c>
      <c r="AA184" s="156">
        <f t="shared" si="9"/>
        <v>0</v>
      </c>
      <c r="AB184" s="156">
        <f t="shared" si="9"/>
        <v>0</v>
      </c>
      <c r="AC184" s="156">
        <f t="shared" si="9"/>
        <v>0</v>
      </c>
      <c r="AD184" s="156">
        <f t="shared" si="9"/>
        <v>0</v>
      </c>
      <c r="AE184" s="156">
        <f t="shared" si="9"/>
        <v>0</v>
      </c>
    </row>
    <row r="185" spans="1:31" ht="12.75">
      <c r="A185" s="93"/>
      <c r="B185" s="93" t="s">
        <v>128</v>
      </c>
      <c r="C185" s="159">
        <f>C180*100/C182</f>
        <v>100</v>
      </c>
      <c r="D185" s="159">
        <f aca="true" t="shared" si="10" ref="D185:AE185">D180*100/D182</f>
        <v>100.02222222222224</v>
      </c>
      <c r="E185" s="159">
        <f t="shared" si="10"/>
        <v>97.38888888888889</v>
      </c>
      <c r="F185" s="159">
        <f t="shared" si="10"/>
        <v>100</v>
      </c>
      <c r="G185" s="159">
        <f t="shared" si="10"/>
        <v>101.03703703703704</v>
      </c>
      <c r="H185" s="159">
        <f t="shared" si="10"/>
        <v>104.44444444444444</v>
      </c>
      <c r="I185" s="159">
        <f t="shared" si="10"/>
        <v>99.0892857142857</v>
      </c>
      <c r="J185" s="159">
        <f t="shared" si="10"/>
        <v>99.23214285714283</v>
      </c>
      <c r="K185" s="159">
        <f t="shared" si="10"/>
        <v>95.990990990991</v>
      </c>
      <c r="L185" s="159">
        <f t="shared" si="10"/>
        <v>100</v>
      </c>
      <c r="M185" s="159">
        <f t="shared" si="10"/>
        <v>101.66666666666667</v>
      </c>
      <c r="N185" s="159">
        <f t="shared" si="10"/>
        <v>99.5714285714286</v>
      </c>
      <c r="O185" s="159">
        <f t="shared" si="10"/>
        <v>100</v>
      </c>
      <c r="P185" s="159">
        <f t="shared" si="10"/>
        <v>99.71428571428571</v>
      </c>
      <c r="Q185" s="159">
        <f t="shared" si="10"/>
        <v>99.33908045977012</v>
      </c>
      <c r="R185" s="159">
        <f t="shared" si="10"/>
        <v>102.52222222222224</v>
      </c>
      <c r="S185" s="159">
        <f t="shared" si="10"/>
        <v>100</v>
      </c>
      <c r="T185" s="159">
        <f t="shared" si="10"/>
        <v>100.46666666666665</v>
      </c>
      <c r="U185" s="159">
        <f t="shared" si="10"/>
        <v>100</v>
      </c>
      <c r="V185" s="159">
        <f t="shared" si="10"/>
        <v>100.58333333333333</v>
      </c>
      <c r="W185" s="159">
        <f t="shared" si="10"/>
        <v>101.80555555555556</v>
      </c>
      <c r="X185" s="159">
        <f t="shared" si="10"/>
        <v>102.8888888888889</v>
      </c>
      <c r="Y185" s="159">
        <f t="shared" si="10"/>
        <v>100.375</v>
      </c>
      <c r="Z185" s="159">
        <f t="shared" si="10"/>
        <v>95.50000000000003</v>
      </c>
      <c r="AA185" s="159">
        <f t="shared" si="10"/>
        <v>100</v>
      </c>
      <c r="AB185" s="159">
        <f t="shared" si="10"/>
        <v>100</v>
      </c>
      <c r="AC185" s="159">
        <f t="shared" si="10"/>
        <v>100</v>
      </c>
      <c r="AD185" s="159">
        <f t="shared" si="10"/>
        <v>100</v>
      </c>
      <c r="AE185" s="159">
        <f t="shared" si="10"/>
        <v>100.00000000000001</v>
      </c>
    </row>
  </sheetData>
  <sheetProtection/>
  <mergeCells count="2">
    <mergeCell ref="A1:AE1"/>
    <mergeCell ref="B2:B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21">
      <selection activeCell="J8" sqref="J8"/>
    </sheetView>
  </sheetViews>
  <sheetFormatPr defaultColWidth="9.140625" defaultRowHeight="12.75"/>
  <cols>
    <col min="1" max="1" width="9.140625" style="158" customWidth="1"/>
    <col min="2" max="2" width="23.00390625" style="0" customWidth="1"/>
    <col min="4" max="4" width="10.00390625" style="0" bestFit="1" customWidth="1"/>
  </cols>
  <sheetData>
    <row r="1" spans="1:14" ht="85.5" customHeight="1">
      <c r="A1" s="257" t="s">
        <v>42</v>
      </c>
      <c r="B1" s="258"/>
      <c r="D1" s="1"/>
      <c r="E1" s="257" t="s">
        <v>58</v>
      </c>
      <c r="F1" s="258"/>
      <c r="G1" s="258"/>
      <c r="H1" s="258"/>
      <c r="N1" s="158" t="s">
        <v>220</v>
      </c>
    </row>
    <row r="2" spans="1:8" ht="45.75" customHeight="1">
      <c r="A2" s="263" t="s">
        <v>231</v>
      </c>
      <c r="B2" s="263"/>
      <c r="C2" s="263"/>
      <c r="D2" s="263"/>
      <c r="E2" s="263"/>
      <c r="F2" s="263"/>
      <c r="G2" s="263"/>
      <c r="H2" s="263"/>
    </row>
    <row r="3" spans="1:8" ht="26.25" customHeight="1">
      <c r="A3" s="264" t="s">
        <v>226</v>
      </c>
      <c r="B3" s="264"/>
      <c r="C3" s="264"/>
      <c r="D3" s="264"/>
      <c r="E3" s="264"/>
      <c r="F3" s="264"/>
      <c r="G3" s="264"/>
      <c r="H3" s="264"/>
    </row>
    <row r="4" spans="1:8" ht="12.75">
      <c r="A4" s="262" t="s">
        <v>0</v>
      </c>
      <c r="B4" s="262" t="s">
        <v>2</v>
      </c>
      <c r="C4" s="262" t="s">
        <v>1</v>
      </c>
      <c r="D4" s="261" t="s">
        <v>13</v>
      </c>
      <c r="E4" s="261"/>
      <c r="F4" s="261"/>
      <c r="G4" s="262" t="s">
        <v>6</v>
      </c>
      <c r="H4" s="262" t="s">
        <v>7</v>
      </c>
    </row>
    <row r="5" spans="1:8" ht="25.5">
      <c r="A5" s="262"/>
      <c r="B5" s="262"/>
      <c r="C5" s="262"/>
      <c r="D5" s="5" t="s">
        <v>3</v>
      </c>
      <c r="E5" s="5" t="s">
        <v>4</v>
      </c>
      <c r="F5" s="5" t="s">
        <v>5</v>
      </c>
      <c r="G5" s="262"/>
      <c r="H5" s="262"/>
    </row>
    <row r="6" spans="1:8" ht="25.5">
      <c r="A6" s="5" t="s">
        <v>8</v>
      </c>
      <c r="B6" s="5"/>
      <c r="C6" s="5"/>
      <c r="D6" s="5"/>
      <c r="E6" s="5"/>
      <c r="F6" s="5"/>
      <c r="G6" s="5"/>
      <c r="H6" s="5"/>
    </row>
    <row r="7" spans="1:8" ht="12.75">
      <c r="A7" s="277" t="s">
        <v>35</v>
      </c>
      <c r="B7" s="42" t="s">
        <v>36</v>
      </c>
      <c r="C7" s="45">
        <v>200</v>
      </c>
      <c r="D7" s="29">
        <v>17.22</v>
      </c>
      <c r="E7" s="29">
        <v>27.73</v>
      </c>
      <c r="F7" s="29">
        <v>4.61</v>
      </c>
      <c r="G7" s="30">
        <v>299.48</v>
      </c>
      <c r="H7" s="29">
        <v>307</v>
      </c>
    </row>
    <row r="8" spans="1:8" ht="12.75">
      <c r="A8" s="277"/>
      <c r="B8" s="42" t="s">
        <v>50</v>
      </c>
      <c r="C8" s="40">
        <v>180</v>
      </c>
      <c r="D8" s="30">
        <v>2.88</v>
      </c>
      <c r="E8" s="30">
        <v>2.4</v>
      </c>
      <c r="F8" s="30">
        <v>14.3</v>
      </c>
      <c r="G8" s="30">
        <v>71.1</v>
      </c>
      <c r="H8" s="30">
        <v>951</v>
      </c>
    </row>
    <row r="9" spans="1:8" ht="12.75">
      <c r="A9" s="277"/>
      <c r="B9" s="42" t="s">
        <v>39</v>
      </c>
      <c r="C9" s="40">
        <v>50</v>
      </c>
      <c r="D9" s="29">
        <v>3.8</v>
      </c>
      <c r="E9" s="29">
        <v>0.4</v>
      </c>
      <c r="F9" s="29">
        <v>24.6</v>
      </c>
      <c r="G9" s="30">
        <v>117.5</v>
      </c>
      <c r="H9" s="29">
        <v>114</v>
      </c>
    </row>
    <row r="10" spans="1:8" ht="12.75">
      <c r="A10" s="277"/>
      <c r="B10" s="72" t="s">
        <v>9</v>
      </c>
      <c r="C10" s="40">
        <v>30</v>
      </c>
      <c r="D10" s="16">
        <v>2</v>
      </c>
      <c r="E10" s="16">
        <v>0.35</v>
      </c>
      <c r="F10" s="16">
        <v>10</v>
      </c>
      <c r="G10" s="16">
        <v>52.21</v>
      </c>
      <c r="H10" s="18">
        <v>115</v>
      </c>
    </row>
    <row r="11" spans="1:8" ht="12.75">
      <c r="A11" s="277"/>
      <c r="B11" s="42" t="s">
        <v>210</v>
      </c>
      <c r="C11" s="40">
        <v>180</v>
      </c>
      <c r="D11" s="30">
        <v>2.7</v>
      </c>
      <c r="E11" s="30">
        <v>0.9</v>
      </c>
      <c r="F11" s="30">
        <v>37.8</v>
      </c>
      <c r="G11" s="30">
        <v>172.8</v>
      </c>
      <c r="H11" s="6">
        <v>118</v>
      </c>
    </row>
    <row r="12" spans="1:8" ht="12.75">
      <c r="A12" s="27" t="s">
        <v>34</v>
      </c>
      <c r="B12" s="27">
        <v>550</v>
      </c>
      <c r="C12" s="27">
        <f>SUM(C7:C11)</f>
        <v>640</v>
      </c>
      <c r="D12" s="27">
        <f>SUM(D7:D11)</f>
        <v>28.599999999999998</v>
      </c>
      <c r="E12" s="27">
        <f>SUM(E7:E11)</f>
        <v>31.779999999999998</v>
      </c>
      <c r="F12" s="27">
        <f>SUM(F7:F11)</f>
        <v>91.31</v>
      </c>
      <c r="G12" s="27">
        <f>SUM(G7:G11)</f>
        <v>713.0900000000001</v>
      </c>
      <c r="H12" s="27"/>
    </row>
    <row r="13" spans="1:8" ht="12.75">
      <c r="A13" s="253" t="s">
        <v>0</v>
      </c>
      <c r="B13" s="253" t="s">
        <v>2</v>
      </c>
      <c r="C13" s="253" t="s">
        <v>1</v>
      </c>
      <c r="D13" s="261" t="s">
        <v>13</v>
      </c>
      <c r="E13" s="261"/>
      <c r="F13" s="261"/>
      <c r="G13" s="253" t="s">
        <v>6</v>
      </c>
      <c r="H13" s="253" t="s">
        <v>7</v>
      </c>
    </row>
    <row r="14" spans="1:8" ht="25.5">
      <c r="A14" s="251"/>
      <c r="B14" s="251"/>
      <c r="C14" s="251"/>
      <c r="D14" s="5" t="s">
        <v>3</v>
      </c>
      <c r="E14" s="5" t="s">
        <v>4</v>
      </c>
      <c r="F14" s="5" t="s">
        <v>5</v>
      </c>
      <c r="G14" s="251"/>
      <c r="H14" s="251"/>
    </row>
    <row r="15" spans="1:8" ht="25.5">
      <c r="A15" s="4" t="s">
        <v>12</v>
      </c>
      <c r="B15" s="4"/>
      <c r="C15" s="4"/>
      <c r="D15" s="5"/>
      <c r="E15" s="5"/>
      <c r="F15" s="5"/>
      <c r="G15" s="4"/>
      <c r="H15" s="4"/>
    </row>
    <row r="16" spans="1:8" ht="12.75">
      <c r="A16" s="277" t="s">
        <v>35</v>
      </c>
      <c r="B16" s="46" t="s">
        <v>38</v>
      </c>
      <c r="C16" s="40">
        <v>230</v>
      </c>
      <c r="D16" s="30">
        <v>5.33</v>
      </c>
      <c r="E16" s="30">
        <v>15.23</v>
      </c>
      <c r="F16" s="30">
        <v>36.32</v>
      </c>
      <c r="G16" s="30">
        <v>344</v>
      </c>
      <c r="H16" s="30">
        <v>645</v>
      </c>
    </row>
    <row r="17" spans="1:8" ht="12.75">
      <c r="A17" s="277"/>
      <c r="B17" s="44" t="s">
        <v>19</v>
      </c>
      <c r="C17" s="43">
        <v>200</v>
      </c>
      <c r="D17" s="13">
        <v>0.1</v>
      </c>
      <c r="E17" s="13">
        <v>0.1</v>
      </c>
      <c r="F17" s="13">
        <v>15</v>
      </c>
      <c r="G17" s="13">
        <v>60</v>
      </c>
      <c r="H17" s="6">
        <v>943</v>
      </c>
    </row>
    <row r="18" spans="1:8" ht="12.75">
      <c r="A18" s="277"/>
      <c r="B18" s="42" t="s">
        <v>39</v>
      </c>
      <c r="C18" s="40">
        <v>50</v>
      </c>
      <c r="D18" s="29">
        <v>3.8</v>
      </c>
      <c r="E18" s="29">
        <v>0.4</v>
      </c>
      <c r="F18" s="29">
        <v>24.6</v>
      </c>
      <c r="G18" s="30">
        <v>117.5</v>
      </c>
      <c r="H18" s="29">
        <v>114</v>
      </c>
    </row>
    <row r="19" spans="1:8" ht="12.75">
      <c r="A19" s="277"/>
      <c r="B19" s="72" t="s">
        <v>9</v>
      </c>
      <c r="C19" s="40">
        <v>30</v>
      </c>
      <c r="D19" s="16">
        <v>2</v>
      </c>
      <c r="E19" s="16">
        <v>0.35</v>
      </c>
      <c r="F19" s="16">
        <v>10</v>
      </c>
      <c r="G19" s="16">
        <v>52.21</v>
      </c>
      <c r="H19" s="18">
        <v>115</v>
      </c>
    </row>
    <row r="20" spans="1:8" ht="12.75">
      <c r="A20" s="277"/>
      <c r="B20" s="42" t="s">
        <v>96</v>
      </c>
      <c r="C20" s="40">
        <v>180</v>
      </c>
      <c r="D20" s="30">
        <v>0.72</v>
      </c>
      <c r="E20" s="30">
        <v>0.72</v>
      </c>
      <c r="F20" s="30">
        <v>17.64</v>
      </c>
      <c r="G20" s="30">
        <v>84.6</v>
      </c>
      <c r="H20" s="30">
        <v>118</v>
      </c>
    </row>
    <row r="21" spans="1:8" ht="12.75">
      <c r="A21" s="27" t="s">
        <v>34</v>
      </c>
      <c r="B21" s="231"/>
      <c r="C21" s="231">
        <f>SUM(C16:C20)</f>
        <v>690</v>
      </c>
      <c r="D21" s="27">
        <f>SUM(D16:D20)</f>
        <v>11.950000000000001</v>
      </c>
      <c r="E21" s="27">
        <f>SUM(E16:E20)</f>
        <v>16.8</v>
      </c>
      <c r="F21" s="27">
        <f>SUM(F16:F20)</f>
        <v>103.56</v>
      </c>
      <c r="G21" s="231">
        <f>SUM(G16:G20)</f>
        <v>658.3100000000001</v>
      </c>
      <c r="H21" s="231"/>
    </row>
    <row r="22" spans="1:8" ht="12.75">
      <c r="A22" s="250" t="s">
        <v>0</v>
      </c>
      <c r="B22" s="250" t="s">
        <v>2</v>
      </c>
      <c r="C22" s="250" t="s">
        <v>1</v>
      </c>
      <c r="D22" s="261" t="s">
        <v>13</v>
      </c>
      <c r="E22" s="261"/>
      <c r="F22" s="261"/>
      <c r="G22" s="250" t="s">
        <v>6</v>
      </c>
      <c r="H22" s="250" t="s">
        <v>7</v>
      </c>
    </row>
    <row r="23" spans="1:8" ht="25.5">
      <c r="A23" s="251"/>
      <c r="B23" s="251"/>
      <c r="C23" s="251"/>
      <c r="D23" s="5" t="s">
        <v>3</v>
      </c>
      <c r="E23" s="5" t="s">
        <v>4</v>
      </c>
      <c r="F23" s="5" t="s">
        <v>5</v>
      </c>
      <c r="G23" s="251"/>
      <c r="H23" s="251"/>
    </row>
    <row r="24" spans="1:8" ht="25.5">
      <c r="A24" s="4" t="s">
        <v>15</v>
      </c>
      <c r="B24" s="4"/>
      <c r="C24" s="4"/>
      <c r="D24" s="5"/>
      <c r="E24" s="5"/>
      <c r="F24" s="5"/>
      <c r="G24" s="4"/>
      <c r="H24" s="4"/>
    </row>
    <row r="25" spans="1:8" ht="24">
      <c r="A25" s="278" t="s">
        <v>35</v>
      </c>
      <c r="B25" s="54" t="s">
        <v>40</v>
      </c>
      <c r="C25" s="61">
        <v>100</v>
      </c>
      <c r="D25" s="36">
        <v>2.88</v>
      </c>
      <c r="E25" s="36">
        <v>24.7</v>
      </c>
      <c r="F25" s="36">
        <v>15.3</v>
      </c>
      <c r="G25" s="36">
        <v>379</v>
      </c>
      <c r="H25" s="36">
        <v>368</v>
      </c>
    </row>
    <row r="26" spans="1:8" ht="12.75">
      <c r="A26" s="278"/>
      <c r="B26" s="42" t="s">
        <v>41</v>
      </c>
      <c r="C26" s="45">
        <v>180</v>
      </c>
      <c r="D26" s="63">
        <v>5.49</v>
      </c>
      <c r="E26" s="63">
        <v>6.01</v>
      </c>
      <c r="F26" s="63">
        <v>24.62</v>
      </c>
      <c r="G26" s="63">
        <v>174.6</v>
      </c>
      <c r="H26" s="63">
        <v>314</v>
      </c>
    </row>
    <row r="27" spans="1:8" ht="12.75">
      <c r="A27" s="278"/>
      <c r="B27" s="42" t="s">
        <v>183</v>
      </c>
      <c r="C27" s="40">
        <v>200</v>
      </c>
      <c r="D27" s="16">
        <v>1</v>
      </c>
      <c r="E27" s="16">
        <v>0.2</v>
      </c>
      <c r="F27" s="16">
        <v>0.2</v>
      </c>
      <c r="G27" s="16">
        <v>92</v>
      </c>
      <c r="H27" s="18">
        <v>537</v>
      </c>
    </row>
    <row r="28" spans="1:8" ht="12.75">
      <c r="A28" s="278"/>
      <c r="B28" s="42" t="s">
        <v>39</v>
      </c>
      <c r="C28" s="40">
        <v>50</v>
      </c>
      <c r="D28" s="29">
        <v>3.8</v>
      </c>
      <c r="E28" s="29">
        <v>0.4</v>
      </c>
      <c r="F28" s="29">
        <v>24.6</v>
      </c>
      <c r="G28" s="30">
        <v>117.5</v>
      </c>
      <c r="H28" s="29">
        <v>114</v>
      </c>
    </row>
    <row r="29" spans="1:8" ht="12.75">
      <c r="A29" s="278"/>
      <c r="B29" s="72" t="s">
        <v>9</v>
      </c>
      <c r="C29" s="40">
        <v>30</v>
      </c>
      <c r="D29" s="16">
        <v>2</v>
      </c>
      <c r="E29" s="16">
        <v>0.35</v>
      </c>
      <c r="F29" s="16">
        <v>10</v>
      </c>
      <c r="G29" s="16">
        <v>52.21</v>
      </c>
      <c r="H29" s="18">
        <v>115</v>
      </c>
    </row>
    <row r="30" spans="1:8" ht="12.75">
      <c r="A30" s="278"/>
      <c r="B30" s="42" t="s">
        <v>210</v>
      </c>
      <c r="C30" s="40">
        <v>200</v>
      </c>
      <c r="D30" s="30">
        <v>1.8</v>
      </c>
      <c r="E30" s="30">
        <v>0.4</v>
      </c>
      <c r="F30" s="30">
        <v>16.2</v>
      </c>
      <c r="G30" s="30">
        <v>83</v>
      </c>
      <c r="H30" s="6">
        <v>118</v>
      </c>
    </row>
    <row r="31" spans="1:8" ht="12.75">
      <c r="A31" s="27" t="s">
        <v>34</v>
      </c>
      <c r="B31" s="231"/>
      <c r="C31" s="231">
        <f>SUM(C25:C30)</f>
        <v>760</v>
      </c>
      <c r="D31" s="27">
        <f>SUM(D25:D30)</f>
        <v>16.970000000000002</v>
      </c>
      <c r="E31" s="27">
        <f>SUM(E25:E30)</f>
        <v>32.06</v>
      </c>
      <c r="F31" s="27">
        <f>SUM(F25:F30)</f>
        <v>90.92</v>
      </c>
      <c r="G31" s="231">
        <f>SUM(G25:G30)</f>
        <v>898.3100000000001</v>
      </c>
      <c r="H31" s="231"/>
    </row>
    <row r="32" spans="1:8" ht="12.75">
      <c r="A32" s="250" t="s">
        <v>0</v>
      </c>
      <c r="B32" s="250" t="s">
        <v>2</v>
      </c>
      <c r="C32" s="250" t="s">
        <v>1</v>
      </c>
      <c r="D32" s="261" t="s">
        <v>13</v>
      </c>
      <c r="E32" s="261"/>
      <c r="F32" s="261"/>
      <c r="G32" s="250" t="s">
        <v>6</v>
      </c>
      <c r="H32" s="250" t="s">
        <v>7</v>
      </c>
    </row>
    <row r="33" spans="1:8" ht="25.5">
      <c r="A33" s="251"/>
      <c r="B33" s="251"/>
      <c r="C33" s="251"/>
      <c r="D33" s="5" t="s">
        <v>3</v>
      </c>
      <c r="E33" s="5" t="s">
        <v>4</v>
      </c>
      <c r="F33" s="5" t="s">
        <v>5</v>
      </c>
      <c r="G33" s="251"/>
      <c r="H33" s="251"/>
    </row>
    <row r="34" spans="1:8" ht="25.5">
      <c r="A34" s="4" t="s">
        <v>17</v>
      </c>
      <c r="B34" s="4"/>
      <c r="C34" s="4"/>
      <c r="D34" s="5"/>
      <c r="E34" s="5"/>
      <c r="F34" s="5"/>
      <c r="G34" s="4"/>
      <c r="H34" s="4"/>
    </row>
    <row r="35" spans="1:8" ht="12.75">
      <c r="A35" s="279"/>
      <c r="B35" s="42" t="s">
        <v>44</v>
      </c>
      <c r="C35" s="45">
        <v>150</v>
      </c>
      <c r="D35" s="6">
        <v>14.22</v>
      </c>
      <c r="E35" s="6">
        <v>13</v>
      </c>
      <c r="F35" s="6">
        <v>11.77</v>
      </c>
      <c r="G35" s="6">
        <v>296.85</v>
      </c>
      <c r="H35" s="6">
        <v>339</v>
      </c>
    </row>
    <row r="36" spans="1:8" ht="12.75">
      <c r="A36" s="279"/>
      <c r="B36" s="46" t="s">
        <v>45</v>
      </c>
      <c r="C36" s="45">
        <v>180</v>
      </c>
      <c r="D36" s="30">
        <v>3.78</v>
      </c>
      <c r="E36" s="30">
        <v>7.92</v>
      </c>
      <c r="F36" s="30">
        <v>19.62</v>
      </c>
      <c r="G36" s="30">
        <v>165.6</v>
      </c>
      <c r="H36" s="30">
        <v>434</v>
      </c>
    </row>
    <row r="37" spans="1:8" ht="24">
      <c r="A37" s="279"/>
      <c r="B37" s="42" t="s">
        <v>46</v>
      </c>
      <c r="C37" s="40">
        <v>200</v>
      </c>
      <c r="D37" s="30">
        <v>0.7</v>
      </c>
      <c r="E37" s="30">
        <v>0.3</v>
      </c>
      <c r="F37" s="30">
        <v>22.8</v>
      </c>
      <c r="G37" s="29">
        <v>97</v>
      </c>
      <c r="H37" s="30">
        <v>538</v>
      </c>
    </row>
    <row r="38" spans="1:8" ht="12.75">
      <c r="A38" s="279"/>
      <c r="B38" s="72" t="s">
        <v>9</v>
      </c>
      <c r="C38" s="40">
        <v>30</v>
      </c>
      <c r="D38" s="16">
        <v>2</v>
      </c>
      <c r="E38" s="16">
        <v>0.35</v>
      </c>
      <c r="F38" s="16">
        <v>10</v>
      </c>
      <c r="G38" s="16">
        <v>52.21</v>
      </c>
      <c r="H38" s="18">
        <v>115</v>
      </c>
    </row>
    <row r="39" spans="1:8" ht="12.75">
      <c r="A39" s="279"/>
      <c r="B39" s="42" t="s">
        <v>39</v>
      </c>
      <c r="C39" s="40">
        <v>50</v>
      </c>
      <c r="D39" s="29">
        <v>3.8</v>
      </c>
      <c r="E39" s="29">
        <v>0.4</v>
      </c>
      <c r="F39" s="29">
        <v>24.6</v>
      </c>
      <c r="G39" s="30">
        <v>117.5</v>
      </c>
      <c r="H39" s="29">
        <v>114</v>
      </c>
    </row>
    <row r="40" spans="1:8" ht="12.75">
      <c r="A40" s="27" t="s">
        <v>34</v>
      </c>
      <c r="B40" s="231"/>
      <c r="C40" s="231">
        <f>SUM(C35:C39)</f>
        <v>610</v>
      </c>
      <c r="D40" s="27">
        <f>SUM(D35:D39)</f>
        <v>24.5</v>
      </c>
      <c r="E40" s="27">
        <f>SUM(E35:E39)</f>
        <v>21.970000000000002</v>
      </c>
      <c r="F40" s="27">
        <f>SUM(F35:F39)</f>
        <v>88.78999999999999</v>
      </c>
      <c r="G40" s="231">
        <f>SUM(G35:G39)</f>
        <v>729.1600000000001</v>
      </c>
      <c r="H40" s="231"/>
    </row>
    <row r="41" spans="1:8" ht="12.75">
      <c r="A41" s="250" t="s">
        <v>0</v>
      </c>
      <c r="B41" s="250" t="s">
        <v>2</v>
      </c>
      <c r="C41" s="250" t="s">
        <v>1</v>
      </c>
      <c r="D41" s="261" t="s">
        <v>13</v>
      </c>
      <c r="E41" s="261"/>
      <c r="F41" s="261"/>
      <c r="G41" s="250" t="s">
        <v>6</v>
      </c>
      <c r="H41" s="250" t="s">
        <v>7</v>
      </c>
    </row>
    <row r="42" spans="1:8" ht="25.5">
      <c r="A42" s="251"/>
      <c r="B42" s="251"/>
      <c r="C42" s="251"/>
      <c r="D42" s="5" t="s">
        <v>3</v>
      </c>
      <c r="E42" s="5" t="s">
        <v>4</v>
      </c>
      <c r="F42" s="5" t="s">
        <v>5</v>
      </c>
      <c r="G42" s="251"/>
      <c r="H42" s="251"/>
    </row>
    <row r="43" spans="1:8" ht="25.5">
      <c r="A43" s="4" t="s">
        <v>20</v>
      </c>
      <c r="B43" s="4"/>
      <c r="C43" s="4"/>
      <c r="D43" s="5"/>
      <c r="E43" s="5"/>
      <c r="F43" s="5"/>
      <c r="G43" s="4"/>
      <c r="H43" s="4"/>
    </row>
    <row r="44" spans="1:8" ht="24">
      <c r="A44" s="277"/>
      <c r="B44" s="42" t="s">
        <v>108</v>
      </c>
      <c r="C44" s="45">
        <v>270</v>
      </c>
      <c r="D44" s="77">
        <v>25.6</v>
      </c>
      <c r="E44" s="78">
        <v>30</v>
      </c>
      <c r="F44" s="77">
        <v>59.4</v>
      </c>
      <c r="G44" s="78">
        <v>651.5</v>
      </c>
      <c r="H44" s="63">
        <v>323</v>
      </c>
    </row>
    <row r="45" spans="1:8" ht="12.75">
      <c r="A45" s="277"/>
      <c r="B45" s="46" t="s">
        <v>130</v>
      </c>
      <c r="C45" s="40">
        <v>50</v>
      </c>
      <c r="D45" s="13">
        <v>1.7</v>
      </c>
      <c r="E45" s="58">
        <v>1.6</v>
      </c>
      <c r="F45" s="13">
        <v>13.86</v>
      </c>
      <c r="G45" s="58">
        <v>76.83</v>
      </c>
      <c r="H45" s="6">
        <v>484</v>
      </c>
    </row>
    <row r="46" spans="1:8" ht="12.75">
      <c r="A46" s="277"/>
      <c r="B46" s="44" t="s">
        <v>19</v>
      </c>
      <c r="C46" s="43">
        <v>200</v>
      </c>
      <c r="D46" s="13">
        <v>0.1</v>
      </c>
      <c r="E46" s="13">
        <v>0.1</v>
      </c>
      <c r="F46" s="13">
        <v>15</v>
      </c>
      <c r="G46" s="13">
        <v>60</v>
      </c>
      <c r="H46" s="6">
        <v>943</v>
      </c>
    </row>
    <row r="47" spans="1:8" ht="12.75">
      <c r="A47" s="277"/>
      <c r="B47" s="42" t="s">
        <v>39</v>
      </c>
      <c r="C47" s="40">
        <v>50</v>
      </c>
      <c r="D47" s="29">
        <v>3.8</v>
      </c>
      <c r="E47" s="29">
        <v>0.4</v>
      </c>
      <c r="F47" s="29">
        <v>24.6</v>
      </c>
      <c r="G47" s="30">
        <v>117.5</v>
      </c>
      <c r="H47" s="29">
        <v>114</v>
      </c>
    </row>
    <row r="48" spans="1:8" ht="12.75">
      <c r="A48" s="277"/>
      <c r="B48" s="72" t="s">
        <v>9</v>
      </c>
      <c r="C48" s="40">
        <v>30</v>
      </c>
      <c r="D48" s="16">
        <v>2</v>
      </c>
      <c r="E48" s="16">
        <v>0.35</v>
      </c>
      <c r="F48" s="16">
        <v>10</v>
      </c>
      <c r="G48" s="16">
        <v>52.21</v>
      </c>
      <c r="H48" s="18">
        <v>115</v>
      </c>
    </row>
    <row r="49" spans="1:8" ht="12.75">
      <c r="A49" s="277"/>
      <c r="B49" s="42" t="s">
        <v>145</v>
      </c>
      <c r="C49" s="40">
        <v>200</v>
      </c>
      <c r="D49" s="30">
        <v>1.8</v>
      </c>
      <c r="E49" s="30">
        <v>0.4</v>
      </c>
      <c r="F49" s="30">
        <v>16.2</v>
      </c>
      <c r="G49" s="30">
        <v>83</v>
      </c>
      <c r="H49" s="6">
        <v>118</v>
      </c>
    </row>
    <row r="50" spans="1:8" ht="12.75">
      <c r="A50" s="27" t="s">
        <v>34</v>
      </c>
      <c r="B50" s="231"/>
      <c r="C50" s="231">
        <f>SUM(C44:C49)</f>
        <v>800</v>
      </c>
      <c r="D50" s="27">
        <f>SUM(D44:D49)</f>
        <v>35</v>
      </c>
      <c r="E50" s="176">
        <f>SUM(E44:E49)</f>
        <v>32.85</v>
      </c>
      <c r="F50" s="27">
        <f>SUM(F44:F49)</f>
        <v>139.05999999999997</v>
      </c>
      <c r="G50" s="178">
        <f>SUM(G44:G49)</f>
        <v>1041.04</v>
      </c>
      <c r="H50" s="231"/>
    </row>
    <row r="51" spans="1:8" ht="12.75">
      <c r="A51" s="250" t="s">
        <v>0</v>
      </c>
      <c r="B51" s="250" t="s">
        <v>2</v>
      </c>
      <c r="C51" s="250" t="s">
        <v>1</v>
      </c>
      <c r="D51" s="280" t="s">
        <v>13</v>
      </c>
      <c r="E51" s="280"/>
      <c r="F51" s="280"/>
      <c r="G51" s="250" t="s">
        <v>6</v>
      </c>
      <c r="H51" s="250" t="s">
        <v>7</v>
      </c>
    </row>
    <row r="52" spans="1:8" ht="25.5">
      <c r="A52" s="251"/>
      <c r="B52" s="251"/>
      <c r="C52" s="251"/>
      <c r="D52" s="5" t="s">
        <v>3</v>
      </c>
      <c r="E52" s="5" t="s">
        <v>4</v>
      </c>
      <c r="F52" s="5" t="s">
        <v>5</v>
      </c>
      <c r="G52" s="251"/>
      <c r="H52" s="251"/>
    </row>
    <row r="53" spans="1:8" ht="25.5">
      <c r="A53" s="4" t="s">
        <v>30</v>
      </c>
      <c r="B53" s="4"/>
      <c r="C53" s="4"/>
      <c r="D53" s="5"/>
      <c r="E53" s="5"/>
      <c r="F53" s="5"/>
      <c r="G53" s="4"/>
      <c r="H53" s="4"/>
    </row>
    <row r="54" spans="1:8" ht="24">
      <c r="A54" s="278"/>
      <c r="B54" s="42" t="s">
        <v>174</v>
      </c>
      <c r="C54" s="45">
        <v>250</v>
      </c>
      <c r="D54" s="63">
        <v>6</v>
      </c>
      <c r="E54" s="63">
        <v>6.45</v>
      </c>
      <c r="F54" s="63">
        <v>20.65</v>
      </c>
      <c r="G54" s="63">
        <v>164.75</v>
      </c>
      <c r="H54" s="63">
        <v>170</v>
      </c>
    </row>
    <row r="55" spans="1:8" ht="12.75">
      <c r="A55" s="278"/>
      <c r="B55" s="44" t="s">
        <v>19</v>
      </c>
      <c r="C55" s="43">
        <v>200</v>
      </c>
      <c r="D55" s="13">
        <v>0.1</v>
      </c>
      <c r="E55" s="13">
        <v>0.1</v>
      </c>
      <c r="F55" s="13">
        <v>15</v>
      </c>
      <c r="G55" s="13">
        <v>60</v>
      </c>
      <c r="H55" s="6">
        <v>943</v>
      </c>
    </row>
    <row r="56" spans="1:8" ht="12.75">
      <c r="A56" s="278"/>
      <c r="B56" s="42" t="s">
        <v>39</v>
      </c>
      <c r="C56" s="40">
        <v>50</v>
      </c>
      <c r="D56" s="29">
        <v>3.8</v>
      </c>
      <c r="E56" s="29">
        <v>0.4</v>
      </c>
      <c r="F56" s="29">
        <v>24.6</v>
      </c>
      <c r="G56" s="30">
        <v>117.5</v>
      </c>
      <c r="H56" s="29">
        <v>114</v>
      </c>
    </row>
    <row r="57" spans="1:8" ht="12.75">
      <c r="A57" s="278"/>
      <c r="B57" s="72" t="s">
        <v>9</v>
      </c>
      <c r="C57" s="40">
        <v>30</v>
      </c>
      <c r="D57" s="16">
        <v>2</v>
      </c>
      <c r="E57" s="16">
        <v>0.35</v>
      </c>
      <c r="F57" s="16">
        <v>10</v>
      </c>
      <c r="G57" s="16">
        <v>52.21</v>
      </c>
      <c r="H57" s="18">
        <v>115</v>
      </c>
    </row>
    <row r="58" spans="1:8" ht="12.75">
      <c r="A58" s="278"/>
      <c r="B58" s="42" t="s">
        <v>214</v>
      </c>
      <c r="C58" s="40">
        <v>100</v>
      </c>
      <c r="D58" s="30">
        <v>0.4</v>
      </c>
      <c r="E58" s="30">
        <v>0.4</v>
      </c>
      <c r="F58" s="30">
        <v>9.8</v>
      </c>
      <c r="G58" s="30">
        <v>47</v>
      </c>
      <c r="H58" s="30">
        <v>118</v>
      </c>
    </row>
    <row r="59" spans="1:8" ht="12.75">
      <c r="A59" s="27" t="s">
        <v>34</v>
      </c>
      <c r="B59" s="27"/>
      <c r="C59" s="27">
        <f>SUM(C54:C58)</f>
        <v>630</v>
      </c>
      <c r="D59" s="27">
        <f>SUM(D54:D58)</f>
        <v>12.299999999999999</v>
      </c>
      <c r="E59" s="27">
        <f>SUM(E54:E58)</f>
        <v>7.7</v>
      </c>
      <c r="F59" s="27">
        <f>SUM(F54:F58)</f>
        <v>80.05</v>
      </c>
      <c r="G59" s="27">
        <f>SUM(G54:G58)</f>
        <v>441.46</v>
      </c>
      <c r="H59" s="27"/>
    </row>
    <row r="60" spans="1:8" ht="12.75">
      <c r="A60" s="250" t="s">
        <v>0</v>
      </c>
      <c r="B60" s="250" t="s">
        <v>2</v>
      </c>
      <c r="C60" s="250" t="s">
        <v>1</v>
      </c>
      <c r="D60" s="261" t="s">
        <v>13</v>
      </c>
      <c r="E60" s="261"/>
      <c r="F60" s="261"/>
      <c r="G60" s="250" t="s">
        <v>6</v>
      </c>
      <c r="H60" s="250" t="s">
        <v>7</v>
      </c>
    </row>
    <row r="61" spans="1:8" ht="25.5">
      <c r="A61" s="251"/>
      <c r="B61" s="251"/>
      <c r="C61" s="251"/>
      <c r="D61" s="5" t="s">
        <v>3</v>
      </c>
      <c r="E61" s="5" t="s">
        <v>4</v>
      </c>
      <c r="F61" s="5" t="s">
        <v>5</v>
      </c>
      <c r="G61" s="251"/>
      <c r="H61" s="251"/>
    </row>
    <row r="62" spans="1:8" ht="25.5">
      <c r="A62" s="4" t="s">
        <v>31</v>
      </c>
      <c r="B62" s="4"/>
      <c r="C62" s="4"/>
      <c r="D62" s="5"/>
      <c r="E62" s="5"/>
      <c r="F62" s="5"/>
      <c r="G62" s="4"/>
      <c r="H62" s="4"/>
    </row>
    <row r="63" spans="1:8" ht="24">
      <c r="A63" s="277" t="s">
        <v>35</v>
      </c>
      <c r="B63" s="42" t="s">
        <v>202</v>
      </c>
      <c r="C63" s="45">
        <v>40</v>
      </c>
      <c r="D63" s="30">
        <v>0.84</v>
      </c>
      <c r="E63" s="30">
        <v>0.99</v>
      </c>
      <c r="F63" s="30">
        <v>23.19</v>
      </c>
      <c r="G63" s="30">
        <v>105</v>
      </c>
      <c r="H63" s="30">
        <v>608</v>
      </c>
    </row>
    <row r="64" spans="1:8" ht="36">
      <c r="A64" s="277"/>
      <c r="B64" s="42" t="s">
        <v>49</v>
      </c>
      <c r="C64" s="40">
        <v>200</v>
      </c>
      <c r="D64" s="30">
        <v>6.2</v>
      </c>
      <c r="E64" s="30">
        <v>7.46</v>
      </c>
      <c r="F64" s="30">
        <v>20.86</v>
      </c>
      <c r="G64" s="30">
        <v>215.4</v>
      </c>
      <c r="H64" s="30">
        <v>268</v>
      </c>
    </row>
    <row r="65" spans="1:8" ht="12.75">
      <c r="A65" s="277"/>
      <c r="B65" s="42" t="s">
        <v>106</v>
      </c>
      <c r="C65" s="45">
        <v>12</v>
      </c>
      <c r="D65" s="30">
        <v>3.07</v>
      </c>
      <c r="E65" s="30">
        <v>3.13</v>
      </c>
      <c r="F65" s="30">
        <v>0</v>
      </c>
      <c r="G65" s="30">
        <v>40.98</v>
      </c>
      <c r="H65" s="30">
        <v>100</v>
      </c>
    </row>
    <row r="66" spans="1:8" ht="12.75">
      <c r="A66" s="277"/>
      <c r="B66" s="42" t="s">
        <v>50</v>
      </c>
      <c r="C66" s="40">
        <v>180</v>
      </c>
      <c r="D66" s="30">
        <v>2.88</v>
      </c>
      <c r="E66" s="30">
        <v>2.4</v>
      </c>
      <c r="F66" s="30">
        <v>14.3</v>
      </c>
      <c r="G66" s="30">
        <v>71.1</v>
      </c>
      <c r="H66" s="30">
        <v>951</v>
      </c>
    </row>
    <row r="67" spans="1:8" ht="12.75">
      <c r="A67" s="277"/>
      <c r="B67" s="72" t="s">
        <v>9</v>
      </c>
      <c r="C67" s="40">
        <v>30</v>
      </c>
      <c r="D67" s="16">
        <v>2</v>
      </c>
      <c r="E67" s="16">
        <v>0.35</v>
      </c>
      <c r="F67" s="16">
        <v>10</v>
      </c>
      <c r="G67" s="16">
        <v>52.21</v>
      </c>
      <c r="H67" s="18">
        <v>115</v>
      </c>
    </row>
    <row r="68" spans="1:8" ht="12.75">
      <c r="A68" s="277"/>
      <c r="B68" s="42" t="s">
        <v>39</v>
      </c>
      <c r="C68" s="40">
        <v>50</v>
      </c>
      <c r="D68" s="29">
        <v>3.8</v>
      </c>
      <c r="E68" s="29">
        <v>0.4</v>
      </c>
      <c r="F68" s="29">
        <v>24.6</v>
      </c>
      <c r="G68" s="30">
        <v>117.5</v>
      </c>
      <c r="H68" s="29">
        <v>114</v>
      </c>
    </row>
    <row r="69" spans="1:8" ht="12.75">
      <c r="A69" s="277"/>
      <c r="B69" s="42" t="s">
        <v>215</v>
      </c>
      <c r="C69" s="40">
        <v>180</v>
      </c>
      <c r="D69" s="30">
        <v>2.7</v>
      </c>
      <c r="E69" s="30">
        <v>0.9</v>
      </c>
      <c r="F69" s="30">
        <v>37.8</v>
      </c>
      <c r="G69" s="30">
        <v>172.8</v>
      </c>
      <c r="H69" s="6">
        <v>118</v>
      </c>
    </row>
    <row r="70" spans="1:8" ht="12.75">
      <c r="A70" s="27" t="s">
        <v>34</v>
      </c>
      <c r="B70" s="231"/>
      <c r="C70" s="231">
        <f>SUM(C63:C69)</f>
        <v>692</v>
      </c>
      <c r="D70" s="27">
        <f>SUM(D63:D69)</f>
        <v>21.49</v>
      </c>
      <c r="E70" s="27">
        <f>SUM(E63:E69)</f>
        <v>15.629999999999999</v>
      </c>
      <c r="F70" s="27">
        <f>SUM(F63:F69)</f>
        <v>130.75</v>
      </c>
      <c r="G70" s="231">
        <f>SUM(G63:G69)</f>
        <v>774.99</v>
      </c>
      <c r="H70" s="231"/>
    </row>
    <row r="71" spans="1:8" ht="12.75">
      <c r="A71" s="250" t="s">
        <v>0</v>
      </c>
      <c r="B71" s="250" t="s">
        <v>2</v>
      </c>
      <c r="C71" s="250" t="s">
        <v>1</v>
      </c>
      <c r="D71" s="261" t="s">
        <v>13</v>
      </c>
      <c r="E71" s="261"/>
      <c r="F71" s="261"/>
      <c r="G71" s="250" t="s">
        <v>6</v>
      </c>
      <c r="H71" s="250" t="s">
        <v>7</v>
      </c>
    </row>
    <row r="72" spans="1:8" ht="25.5">
      <c r="A72" s="251"/>
      <c r="B72" s="251"/>
      <c r="C72" s="251"/>
      <c r="D72" s="5" t="s">
        <v>3</v>
      </c>
      <c r="E72" s="5" t="s">
        <v>4</v>
      </c>
      <c r="F72" s="5" t="s">
        <v>5</v>
      </c>
      <c r="G72" s="251"/>
      <c r="H72" s="251"/>
    </row>
    <row r="73" spans="1:8" ht="25.5">
      <c r="A73" s="5" t="s">
        <v>32</v>
      </c>
      <c r="B73" s="4"/>
      <c r="C73" s="4"/>
      <c r="D73" s="5"/>
      <c r="E73" s="5"/>
      <c r="F73" s="5"/>
      <c r="G73" s="4"/>
      <c r="H73" s="4"/>
    </row>
    <row r="74" spans="1:8" ht="12.75">
      <c r="A74" s="281"/>
      <c r="B74" s="42" t="s">
        <v>36</v>
      </c>
      <c r="C74" s="45">
        <v>200</v>
      </c>
      <c r="D74" s="32">
        <v>17.22</v>
      </c>
      <c r="E74" s="32">
        <v>27.73</v>
      </c>
      <c r="F74" s="32">
        <v>24.61</v>
      </c>
      <c r="G74" s="33">
        <v>299.48</v>
      </c>
      <c r="H74" s="32">
        <v>307</v>
      </c>
    </row>
    <row r="75" spans="1:8" ht="12.75">
      <c r="A75" s="281"/>
      <c r="B75" s="42" t="s">
        <v>53</v>
      </c>
      <c r="C75" s="40">
        <v>200</v>
      </c>
      <c r="D75" s="30">
        <v>0.1</v>
      </c>
      <c r="E75" s="30">
        <v>0</v>
      </c>
      <c r="F75" s="30">
        <v>15.2</v>
      </c>
      <c r="G75" s="30">
        <v>61</v>
      </c>
      <c r="H75" s="30">
        <v>505</v>
      </c>
    </row>
    <row r="76" spans="1:8" ht="12.75">
      <c r="A76" s="281"/>
      <c r="B76" s="42" t="s">
        <v>39</v>
      </c>
      <c r="C76" s="40">
        <v>50</v>
      </c>
      <c r="D76" s="29">
        <v>3.8</v>
      </c>
      <c r="E76" s="29">
        <v>0.4</v>
      </c>
      <c r="F76" s="29">
        <v>24.6</v>
      </c>
      <c r="G76" s="30">
        <v>117.5</v>
      </c>
      <c r="H76" s="29">
        <v>114</v>
      </c>
    </row>
    <row r="77" spans="1:8" ht="12.75">
      <c r="A77" s="281"/>
      <c r="B77" s="72" t="s">
        <v>9</v>
      </c>
      <c r="C77" s="40">
        <v>30</v>
      </c>
      <c r="D77" s="16">
        <v>2</v>
      </c>
      <c r="E77" s="16">
        <v>0.35</v>
      </c>
      <c r="F77" s="16">
        <v>10</v>
      </c>
      <c r="G77" s="16">
        <v>52.21</v>
      </c>
      <c r="H77" s="18">
        <v>115</v>
      </c>
    </row>
    <row r="78" spans="1:8" ht="24">
      <c r="A78" s="281"/>
      <c r="B78" s="42" t="s">
        <v>148</v>
      </c>
      <c r="C78" s="40">
        <v>180</v>
      </c>
      <c r="D78" s="30">
        <v>9</v>
      </c>
      <c r="E78" s="30">
        <v>5.76</v>
      </c>
      <c r="F78" s="30">
        <v>7.2</v>
      </c>
      <c r="G78" s="30">
        <v>156.6</v>
      </c>
      <c r="H78" s="30">
        <v>536</v>
      </c>
    </row>
    <row r="79" spans="1:8" ht="12.75">
      <c r="A79" s="27" t="s">
        <v>34</v>
      </c>
      <c r="B79" s="231"/>
      <c r="C79" s="231">
        <f>SUM(C74:C78)</f>
        <v>660</v>
      </c>
      <c r="D79" s="27">
        <f>SUM(D74:D78)</f>
        <v>32.120000000000005</v>
      </c>
      <c r="E79" s="27">
        <f>SUM(E74:E78)</f>
        <v>34.24</v>
      </c>
      <c r="F79" s="27">
        <f>SUM(F74:F78)</f>
        <v>81.61</v>
      </c>
      <c r="G79" s="231">
        <f>SUM(G74:G78)</f>
        <v>686.7900000000001</v>
      </c>
      <c r="H79" s="231"/>
    </row>
    <row r="80" spans="1:8" ht="12.75">
      <c r="A80" s="250" t="s">
        <v>0</v>
      </c>
      <c r="B80" s="250" t="s">
        <v>2</v>
      </c>
      <c r="C80" s="250" t="s">
        <v>1</v>
      </c>
      <c r="D80" s="261" t="s">
        <v>13</v>
      </c>
      <c r="E80" s="261"/>
      <c r="F80" s="261"/>
      <c r="G80" s="250" t="s">
        <v>6</v>
      </c>
      <c r="H80" s="250" t="s">
        <v>7</v>
      </c>
    </row>
    <row r="81" spans="1:8" ht="25.5">
      <c r="A81" s="251"/>
      <c r="B81" s="251"/>
      <c r="C81" s="251"/>
      <c r="D81" s="5" t="s">
        <v>3</v>
      </c>
      <c r="E81" s="5" t="s">
        <v>4</v>
      </c>
      <c r="F81" s="5" t="s">
        <v>5</v>
      </c>
      <c r="G81" s="251"/>
      <c r="H81" s="251"/>
    </row>
    <row r="82" spans="1:8" ht="25.5">
      <c r="A82" s="4" t="s">
        <v>22</v>
      </c>
      <c r="B82" s="4"/>
      <c r="C82" s="4"/>
      <c r="D82" s="5"/>
      <c r="E82" s="5"/>
      <c r="F82" s="5"/>
      <c r="G82" s="4"/>
      <c r="H82" s="4"/>
    </row>
    <row r="83" spans="1:8" ht="12.75">
      <c r="A83" s="282" t="s">
        <v>35</v>
      </c>
      <c r="B83" s="54" t="s">
        <v>47</v>
      </c>
      <c r="C83" s="61">
        <v>100</v>
      </c>
      <c r="D83" s="21">
        <v>7.8</v>
      </c>
      <c r="E83" s="23">
        <v>17.5</v>
      </c>
      <c r="F83" s="21">
        <v>14.3</v>
      </c>
      <c r="G83" s="21">
        <v>286</v>
      </c>
      <c r="H83" s="22">
        <v>386</v>
      </c>
    </row>
    <row r="84" spans="1:8" ht="12.75">
      <c r="A84" s="283"/>
      <c r="B84" s="42" t="s">
        <v>60</v>
      </c>
      <c r="C84" s="45">
        <v>180</v>
      </c>
      <c r="D84" s="33">
        <v>4.8</v>
      </c>
      <c r="E84" s="33">
        <v>5.08</v>
      </c>
      <c r="F84" s="33">
        <v>14.56</v>
      </c>
      <c r="G84" s="33">
        <v>182</v>
      </c>
      <c r="H84" s="33">
        <v>314</v>
      </c>
    </row>
    <row r="85" spans="1:8" ht="12.75">
      <c r="A85" s="283"/>
      <c r="B85" s="46" t="s">
        <v>48</v>
      </c>
      <c r="C85" s="40">
        <v>200</v>
      </c>
      <c r="D85" s="59">
        <v>3.6</v>
      </c>
      <c r="E85" s="59">
        <v>3.3</v>
      </c>
      <c r="F85" s="59">
        <v>25</v>
      </c>
      <c r="G85" s="59">
        <v>144</v>
      </c>
      <c r="H85" s="60">
        <v>959</v>
      </c>
    </row>
    <row r="86" spans="1:8" ht="12.75">
      <c r="A86" s="283"/>
      <c r="B86" s="42" t="s">
        <v>39</v>
      </c>
      <c r="C86" s="40">
        <v>50</v>
      </c>
      <c r="D86" s="29">
        <v>3.8</v>
      </c>
      <c r="E86" s="29">
        <v>0.4</v>
      </c>
      <c r="F86" s="29">
        <v>24.6</v>
      </c>
      <c r="G86" s="30">
        <v>117.5</v>
      </c>
      <c r="H86" s="29">
        <v>114</v>
      </c>
    </row>
    <row r="87" spans="1:8" ht="12.75">
      <c r="A87" s="284"/>
      <c r="B87" s="72" t="s">
        <v>9</v>
      </c>
      <c r="C87" s="65">
        <v>30</v>
      </c>
      <c r="D87" s="16">
        <v>2</v>
      </c>
      <c r="E87" s="16">
        <v>0.4</v>
      </c>
      <c r="F87" s="16">
        <v>10</v>
      </c>
      <c r="G87" s="16">
        <v>52.2</v>
      </c>
      <c r="H87" s="18">
        <v>115</v>
      </c>
    </row>
    <row r="88" spans="1:8" ht="12.75">
      <c r="A88" s="27" t="s">
        <v>34</v>
      </c>
      <c r="B88" s="231"/>
      <c r="C88" s="231">
        <f>SUM(C83:C87)</f>
        <v>560</v>
      </c>
      <c r="D88" s="27">
        <f>SUM(D83:D87)</f>
        <v>22</v>
      </c>
      <c r="E88" s="176">
        <f>SUM(E83:E87)</f>
        <v>26.679999999999996</v>
      </c>
      <c r="F88" s="27">
        <f>SUM(F83:F87)</f>
        <v>88.46000000000001</v>
      </c>
      <c r="G88" s="231">
        <f>SUM(G83:G87)</f>
        <v>781.7</v>
      </c>
      <c r="H88" s="231"/>
    </row>
    <row r="89" spans="1:8" ht="12.75">
      <c r="A89" s="250" t="s">
        <v>0</v>
      </c>
      <c r="B89" s="250" t="s">
        <v>2</v>
      </c>
      <c r="C89" s="250" t="s">
        <v>1</v>
      </c>
      <c r="D89" s="261" t="s">
        <v>13</v>
      </c>
      <c r="E89" s="261"/>
      <c r="F89" s="261"/>
      <c r="G89" s="250" t="s">
        <v>6</v>
      </c>
      <c r="H89" s="250" t="s">
        <v>7</v>
      </c>
    </row>
    <row r="90" spans="1:8" ht="25.5">
      <c r="A90" s="251"/>
      <c r="B90" s="251"/>
      <c r="C90" s="251"/>
      <c r="D90" s="5" t="s">
        <v>3</v>
      </c>
      <c r="E90" s="5" t="s">
        <v>4</v>
      </c>
      <c r="F90" s="5" t="s">
        <v>5</v>
      </c>
      <c r="G90" s="251"/>
      <c r="H90" s="251"/>
    </row>
    <row r="91" spans="1:8" ht="25.5">
      <c r="A91" s="4" t="s">
        <v>33</v>
      </c>
      <c r="B91" s="4"/>
      <c r="C91" s="4"/>
      <c r="D91" s="5"/>
      <c r="E91" s="5"/>
      <c r="F91" s="5"/>
      <c r="G91" s="4"/>
      <c r="H91" s="4"/>
    </row>
    <row r="92" spans="1:8" ht="12.75">
      <c r="A92" s="281" t="s">
        <v>35</v>
      </c>
      <c r="B92" s="42" t="s">
        <v>104</v>
      </c>
      <c r="C92" s="45">
        <v>180</v>
      </c>
      <c r="D92" s="6">
        <v>10.88</v>
      </c>
      <c r="E92" s="6">
        <v>9.12</v>
      </c>
      <c r="F92" s="6">
        <v>30.6</v>
      </c>
      <c r="G92" s="6">
        <v>247.5</v>
      </c>
      <c r="H92" s="6">
        <v>301</v>
      </c>
    </row>
    <row r="93" spans="1:8" ht="12.75">
      <c r="A93" s="281"/>
      <c r="B93" s="54" t="s">
        <v>129</v>
      </c>
      <c r="C93" s="51">
        <v>50</v>
      </c>
      <c r="D93" s="21">
        <v>1.26</v>
      </c>
      <c r="E93" s="23">
        <v>4</v>
      </c>
      <c r="F93" s="21">
        <v>4.33</v>
      </c>
      <c r="G93" s="21">
        <v>58.05</v>
      </c>
      <c r="H93" s="22">
        <v>448</v>
      </c>
    </row>
    <row r="94" spans="1:8" ht="12.75">
      <c r="A94" s="281"/>
      <c r="B94" s="41" t="s">
        <v>138</v>
      </c>
      <c r="C94" s="40">
        <v>200</v>
      </c>
      <c r="D94" s="6">
        <v>5.8</v>
      </c>
      <c r="E94" s="6">
        <v>5</v>
      </c>
      <c r="F94" s="6">
        <v>9.6</v>
      </c>
      <c r="G94" s="6">
        <v>106</v>
      </c>
      <c r="H94" s="6">
        <v>515</v>
      </c>
    </row>
    <row r="95" spans="1:8" ht="24">
      <c r="A95" s="281"/>
      <c r="B95" s="42" t="s">
        <v>55</v>
      </c>
      <c r="C95" s="45">
        <v>200</v>
      </c>
      <c r="D95" s="61">
        <v>0.2</v>
      </c>
      <c r="E95" s="61">
        <v>0.12</v>
      </c>
      <c r="F95" s="61">
        <v>39</v>
      </c>
      <c r="G95" s="64">
        <v>158</v>
      </c>
      <c r="H95" s="61">
        <v>524</v>
      </c>
    </row>
    <row r="96" spans="1:8" ht="12.75">
      <c r="A96" s="281"/>
      <c r="B96" s="72" t="s">
        <v>9</v>
      </c>
      <c r="C96" s="40">
        <v>30</v>
      </c>
      <c r="D96" s="16">
        <v>2</v>
      </c>
      <c r="E96" s="16">
        <v>0.35</v>
      </c>
      <c r="F96" s="16">
        <v>10</v>
      </c>
      <c r="G96" s="16">
        <v>52.21</v>
      </c>
      <c r="H96" s="18">
        <v>115</v>
      </c>
    </row>
    <row r="97" spans="1:8" ht="12.75">
      <c r="A97" s="281"/>
      <c r="B97" s="42" t="s">
        <v>39</v>
      </c>
      <c r="C97" s="40">
        <v>50</v>
      </c>
      <c r="D97" s="29">
        <v>3.8</v>
      </c>
      <c r="E97" s="29">
        <v>0.4</v>
      </c>
      <c r="F97" s="29">
        <v>24.6</v>
      </c>
      <c r="G97" s="30">
        <v>117.5</v>
      </c>
      <c r="H97" s="29">
        <v>114</v>
      </c>
    </row>
    <row r="98" spans="1:8" ht="12.75">
      <c r="A98" s="27" t="s">
        <v>34</v>
      </c>
      <c r="B98" s="42"/>
      <c r="C98" s="76">
        <f>SUM(C92:C97)</f>
        <v>710</v>
      </c>
      <c r="D98" s="27">
        <f>SUM(D92:D97)</f>
        <v>23.94</v>
      </c>
      <c r="E98" s="27">
        <f>SUM(E92:E97)</f>
        <v>18.99</v>
      </c>
      <c r="F98" s="27">
        <f>SUM(F92:F97)</f>
        <v>118.13</v>
      </c>
      <c r="G98" s="231">
        <f>SUM(G92:G97)</f>
        <v>739.26</v>
      </c>
      <c r="H98" s="231"/>
    </row>
    <row r="99" spans="1:8" ht="12.75">
      <c r="A99" s="250" t="s">
        <v>0</v>
      </c>
      <c r="B99" s="250" t="s">
        <v>2</v>
      </c>
      <c r="C99" s="250" t="s">
        <v>1</v>
      </c>
      <c r="D99" s="261" t="s">
        <v>13</v>
      </c>
      <c r="E99" s="261"/>
      <c r="F99" s="261"/>
      <c r="G99" s="250" t="s">
        <v>6</v>
      </c>
      <c r="H99" s="250" t="s">
        <v>7</v>
      </c>
    </row>
    <row r="100" spans="1:8" ht="25.5">
      <c r="A100" s="251"/>
      <c r="B100" s="251"/>
      <c r="C100" s="251"/>
      <c r="D100" s="5" t="s">
        <v>3</v>
      </c>
      <c r="E100" s="5" t="s">
        <v>4</v>
      </c>
      <c r="F100" s="5" t="s">
        <v>5</v>
      </c>
      <c r="G100" s="251"/>
      <c r="H100" s="251"/>
    </row>
    <row r="101" spans="1:8" ht="25.5">
      <c r="A101" s="5" t="s">
        <v>24</v>
      </c>
      <c r="B101" s="4"/>
      <c r="C101" s="4"/>
      <c r="D101" s="5"/>
      <c r="E101" s="5"/>
      <c r="F101" s="5"/>
      <c r="G101" s="4"/>
      <c r="H101" s="4"/>
    </row>
    <row r="102" spans="1:8" ht="24">
      <c r="A102" s="247" t="s">
        <v>35</v>
      </c>
      <c r="B102" s="42" t="s">
        <v>108</v>
      </c>
      <c r="C102" s="45">
        <v>270</v>
      </c>
      <c r="D102" s="13">
        <v>25.6</v>
      </c>
      <c r="E102" s="58">
        <v>10</v>
      </c>
      <c r="F102" s="13">
        <v>39.4</v>
      </c>
      <c r="G102" s="58">
        <v>351.5</v>
      </c>
      <c r="H102" s="6">
        <v>323</v>
      </c>
    </row>
    <row r="103" spans="1:8" ht="24">
      <c r="A103" s="248"/>
      <c r="B103" s="42" t="s">
        <v>152</v>
      </c>
      <c r="C103" s="40">
        <v>210</v>
      </c>
      <c r="D103" s="30">
        <v>6.09</v>
      </c>
      <c r="E103" s="30">
        <v>5.25</v>
      </c>
      <c r="F103" s="30">
        <v>8.4</v>
      </c>
      <c r="G103" s="30">
        <v>105</v>
      </c>
      <c r="H103" s="30">
        <v>535</v>
      </c>
    </row>
    <row r="104" spans="1:8" ht="12.75">
      <c r="A104" s="248"/>
      <c r="B104" s="44" t="s">
        <v>19</v>
      </c>
      <c r="C104" s="43">
        <v>200</v>
      </c>
      <c r="D104" s="13">
        <v>0.1</v>
      </c>
      <c r="E104" s="13">
        <v>0.1</v>
      </c>
      <c r="F104" s="13">
        <v>15</v>
      </c>
      <c r="G104" s="13">
        <v>60</v>
      </c>
      <c r="H104" s="6">
        <v>943</v>
      </c>
    </row>
    <row r="105" spans="1:8" ht="12.75">
      <c r="A105" s="248"/>
      <c r="B105" s="72" t="s">
        <v>9</v>
      </c>
      <c r="C105" s="40">
        <v>30</v>
      </c>
      <c r="D105" s="16">
        <v>2</v>
      </c>
      <c r="E105" s="16">
        <v>0.35</v>
      </c>
      <c r="F105" s="16">
        <v>10</v>
      </c>
      <c r="G105" s="16">
        <v>52.21</v>
      </c>
      <c r="H105" s="18">
        <v>115</v>
      </c>
    </row>
    <row r="106" spans="1:8" ht="12.75">
      <c r="A106" s="248"/>
      <c r="B106" s="42" t="s">
        <v>96</v>
      </c>
      <c r="C106" s="40">
        <v>130</v>
      </c>
      <c r="D106" s="30">
        <v>0.52</v>
      </c>
      <c r="E106" s="30">
        <v>0.52</v>
      </c>
      <c r="F106" s="30">
        <v>12.74</v>
      </c>
      <c r="G106" s="30">
        <v>61.1</v>
      </c>
      <c r="H106" s="6">
        <v>118</v>
      </c>
    </row>
    <row r="107" spans="1:8" ht="12.75">
      <c r="A107" s="248"/>
      <c r="B107" s="42" t="s">
        <v>39</v>
      </c>
      <c r="C107" s="40">
        <v>50</v>
      </c>
      <c r="D107" s="29">
        <v>3.8</v>
      </c>
      <c r="E107" s="29">
        <v>0.4</v>
      </c>
      <c r="F107" s="29">
        <v>24.6</v>
      </c>
      <c r="G107" s="30">
        <v>117.5</v>
      </c>
      <c r="H107" s="29">
        <v>114</v>
      </c>
    </row>
    <row r="108" spans="1:8" ht="12.75">
      <c r="A108" s="27" t="s">
        <v>34</v>
      </c>
      <c r="B108" s="231"/>
      <c r="C108" s="231">
        <f>SUM(C102:C107)</f>
        <v>890</v>
      </c>
      <c r="D108" s="27">
        <f>SUM(D102:D107)</f>
        <v>38.11000000000001</v>
      </c>
      <c r="E108" s="176">
        <f>SUM(E102:E107)</f>
        <v>16.619999999999997</v>
      </c>
      <c r="F108" s="27">
        <f>SUM(F102:F107)</f>
        <v>110.13999999999999</v>
      </c>
      <c r="G108" s="178">
        <f>SUM(G102:G107)</f>
        <v>747.3100000000001</v>
      </c>
      <c r="H108" s="231"/>
    </row>
    <row r="109" spans="1:8" ht="12.75">
      <c r="A109" s="250" t="s">
        <v>0</v>
      </c>
      <c r="B109" s="250" t="s">
        <v>2</v>
      </c>
      <c r="C109" s="250" t="s">
        <v>1</v>
      </c>
      <c r="D109" s="261" t="s">
        <v>13</v>
      </c>
      <c r="E109" s="261"/>
      <c r="F109" s="261"/>
      <c r="G109" s="250" t="s">
        <v>6</v>
      </c>
      <c r="H109" s="250" t="s">
        <v>7</v>
      </c>
    </row>
    <row r="110" spans="1:8" ht="25.5">
      <c r="A110" s="251"/>
      <c r="B110" s="251"/>
      <c r="C110" s="251"/>
      <c r="D110" s="5" t="s">
        <v>3</v>
      </c>
      <c r="E110" s="5" t="s">
        <v>4</v>
      </c>
      <c r="F110" s="5" t="s">
        <v>5</v>
      </c>
      <c r="G110" s="251"/>
      <c r="H110" s="251"/>
    </row>
    <row r="111" spans="1:8" ht="25.5">
      <c r="A111" s="5" t="s">
        <v>119</v>
      </c>
      <c r="B111" s="4"/>
      <c r="C111" s="4"/>
      <c r="D111" s="5"/>
      <c r="E111" s="5"/>
      <c r="F111" s="5"/>
      <c r="G111" s="4"/>
      <c r="H111" s="4"/>
    </row>
    <row r="112" spans="1:8" ht="24">
      <c r="A112" s="285" t="s">
        <v>35</v>
      </c>
      <c r="B112" s="42" t="s">
        <v>184</v>
      </c>
      <c r="C112" s="45">
        <v>68</v>
      </c>
      <c r="D112" s="30">
        <v>0.84</v>
      </c>
      <c r="E112" s="30">
        <v>0.99</v>
      </c>
      <c r="F112" s="30">
        <v>23.19</v>
      </c>
      <c r="G112" s="30">
        <v>105</v>
      </c>
      <c r="H112" s="30">
        <v>608</v>
      </c>
    </row>
    <row r="113" spans="1:8" ht="36">
      <c r="A113" s="286"/>
      <c r="B113" s="42" t="s">
        <v>49</v>
      </c>
      <c r="C113" s="40">
        <v>200</v>
      </c>
      <c r="D113" s="30">
        <v>6.2</v>
      </c>
      <c r="E113" s="30">
        <v>27.46</v>
      </c>
      <c r="F113" s="30">
        <v>20.86</v>
      </c>
      <c r="G113" s="30">
        <v>215.4</v>
      </c>
      <c r="H113" s="30">
        <v>268</v>
      </c>
    </row>
    <row r="114" spans="1:8" ht="12.75">
      <c r="A114" s="286"/>
      <c r="B114" s="42" t="s">
        <v>50</v>
      </c>
      <c r="C114" s="40">
        <v>180</v>
      </c>
      <c r="D114" s="30">
        <v>2.88</v>
      </c>
      <c r="E114" s="30">
        <v>2.4</v>
      </c>
      <c r="F114" s="30">
        <v>14.3</v>
      </c>
      <c r="G114" s="30">
        <v>71.1</v>
      </c>
      <c r="H114" s="30">
        <v>951</v>
      </c>
    </row>
    <row r="115" spans="1:8" ht="24">
      <c r="A115" s="286"/>
      <c r="B115" s="42" t="s">
        <v>172</v>
      </c>
      <c r="C115" s="45">
        <v>220</v>
      </c>
      <c r="D115" s="30">
        <v>6.3</v>
      </c>
      <c r="E115" s="30">
        <v>5.5</v>
      </c>
      <c r="F115" s="30">
        <v>8.8</v>
      </c>
      <c r="G115" s="30">
        <v>110</v>
      </c>
      <c r="H115" s="30">
        <v>535</v>
      </c>
    </row>
    <row r="116" spans="1:8" ht="12.75">
      <c r="A116" s="286"/>
      <c r="B116" s="72" t="s">
        <v>9</v>
      </c>
      <c r="C116" s="40">
        <v>30</v>
      </c>
      <c r="D116" s="16">
        <v>2</v>
      </c>
      <c r="E116" s="16">
        <v>0.35</v>
      </c>
      <c r="F116" s="16">
        <v>10</v>
      </c>
      <c r="G116" s="16">
        <v>52.21</v>
      </c>
      <c r="H116" s="18">
        <v>115</v>
      </c>
    </row>
    <row r="117" spans="1:8" ht="12.75">
      <c r="A117" s="286"/>
      <c r="B117" s="42" t="s">
        <v>39</v>
      </c>
      <c r="C117" s="40">
        <v>50</v>
      </c>
      <c r="D117" s="29">
        <v>3.8</v>
      </c>
      <c r="E117" s="29">
        <v>0.4</v>
      </c>
      <c r="F117" s="29">
        <v>24.6</v>
      </c>
      <c r="G117" s="30">
        <v>117.5</v>
      </c>
      <c r="H117" s="29">
        <v>114</v>
      </c>
    </row>
    <row r="118" spans="1:8" ht="12.75">
      <c r="A118" s="27" t="s">
        <v>34</v>
      </c>
      <c r="B118" s="231"/>
      <c r="C118" s="231">
        <f>SUM(C112:C117)</f>
        <v>748</v>
      </c>
      <c r="D118" s="27">
        <f>SUM(D112:D117)</f>
        <v>22.02</v>
      </c>
      <c r="E118" s="27">
        <f>SUM(E112:E117)</f>
        <v>37.099999999999994</v>
      </c>
      <c r="F118" s="27">
        <f>SUM(F112:F117)</f>
        <v>101.75</v>
      </c>
      <c r="G118" s="231">
        <f>SUM(G112:G117)</f>
        <v>671.21</v>
      </c>
      <c r="H118" s="231"/>
    </row>
    <row r="119" spans="1:8" ht="12.75">
      <c r="A119" s="174"/>
      <c r="B119" s="38"/>
      <c r="C119" s="250" t="s">
        <v>1</v>
      </c>
      <c r="D119" s="261" t="s">
        <v>13</v>
      </c>
      <c r="E119" s="261"/>
      <c r="F119" s="261"/>
      <c r="G119" s="250" t="s">
        <v>6</v>
      </c>
      <c r="H119" s="38"/>
    </row>
    <row r="120" spans="1:8" ht="25.5">
      <c r="A120" s="174"/>
      <c r="B120" s="38"/>
      <c r="C120" s="251"/>
      <c r="D120" s="229" t="s">
        <v>3</v>
      </c>
      <c r="E120" s="229" t="s">
        <v>4</v>
      </c>
      <c r="F120" s="229" t="s">
        <v>5</v>
      </c>
      <c r="G120" s="251"/>
      <c r="H120" s="38"/>
    </row>
    <row r="121" spans="1:8" ht="12.75">
      <c r="A121" s="254" t="s">
        <v>120</v>
      </c>
      <c r="B121" s="255"/>
      <c r="C121" s="69">
        <f>C118+C108+C98+C88+C79+C70+C59+C50+C40+C31+C12</f>
        <v>7700</v>
      </c>
      <c r="D121" s="69">
        <f>D118+D108+D98+D88+D79+D70+D59+D50+D40+D31+D12</f>
        <v>277.05</v>
      </c>
      <c r="E121" s="69">
        <f>E118+E108+E98+E88+E79+E70+E59+E50+E40+E31+E12</f>
        <v>275.61999999999995</v>
      </c>
      <c r="F121" s="69">
        <f>F118+F108+F98+F88+F79+F70+F59+F50+F40+F31+F12</f>
        <v>1120.9699999999998</v>
      </c>
      <c r="G121" s="69">
        <f>G118+G108+G98+G88+G79+G70+G59+G50+G40+G31+G12</f>
        <v>8224.32</v>
      </c>
      <c r="H121" s="67"/>
    </row>
    <row r="122" spans="1:8" ht="12.75">
      <c r="A122" s="254" t="s">
        <v>111</v>
      </c>
      <c r="B122" s="256"/>
      <c r="C122" s="68">
        <f>C121/12</f>
        <v>641.6666666666666</v>
      </c>
      <c r="D122" s="68">
        <f>D121/12</f>
        <v>23.087500000000002</v>
      </c>
      <c r="E122" s="68">
        <f>E121/12</f>
        <v>22.96833333333333</v>
      </c>
      <c r="F122" s="68">
        <f>F121/12</f>
        <v>93.41416666666665</v>
      </c>
      <c r="G122" s="68">
        <f>G121/12</f>
        <v>685.36</v>
      </c>
      <c r="H122" s="67"/>
    </row>
    <row r="123" spans="1:8" ht="52.5" customHeight="1">
      <c r="A123" s="245" t="s">
        <v>218</v>
      </c>
      <c r="B123" s="246"/>
      <c r="C123" s="70"/>
      <c r="D123" s="71">
        <v>22.5</v>
      </c>
      <c r="E123" s="71">
        <v>23</v>
      </c>
      <c r="F123" s="71">
        <v>95.75</v>
      </c>
      <c r="G123" s="71">
        <v>680</v>
      </c>
      <c r="H123" s="67"/>
    </row>
    <row r="124" spans="1:8" ht="12.75">
      <c r="A124" s="14"/>
      <c r="B124" s="14"/>
      <c r="C124" s="14"/>
      <c r="D124" s="14"/>
      <c r="E124" s="14"/>
      <c r="F124" s="14"/>
      <c r="G124" s="14"/>
      <c r="H124" s="14"/>
    </row>
    <row r="125" spans="1:8" ht="12.75">
      <c r="A125" s="14"/>
      <c r="B125" s="14"/>
      <c r="C125" s="14"/>
      <c r="D125" s="14"/>
      <c r="E125" s="14"/>
      <c r="F125" s="14"/>
      <c r="G125" s="14"/>
      <c r="H125" s="14"/>
    </row>
  </sheetData>
  <sheetProtection/>
  <mergeCells count="94">
    <mergeCell ref="A121:B121"/>
    <mergeCell ref="A122:B122"/>
    <mergeCell ref="A123:B123"/>
    <mergeCell ref="G109:G110"/>
    <mergeCell ref="H109:H110"/>
    <mergeCell ref="A112:A117"/>
    <mergeCell ref="C119:C120"/>
    <mergeCell ref="D119:F119"/>
    <mergeCell ref="G119:G120"/>
    <mergeCell ref="H99:H100"/>
    <mergeCell ref="A102:A107"/>
    <mergeCell ref="A109:A110"/>
    <mergeCell ref="B109:B110"/>
    <mergeCell ref="C109:C110"/>
    <mergeCell ref="D109:F109"/>
    <mergeCell ref="A92:A97"/>
    <mergeCell ref="A99:A100"/>
    <mergeCell ref="B99:B100"/>
    <mergeCell ref="C99:C100"/>
    <mergeCell ref="D99:F99"/>
    <mergeCell ref="G99:G100"/>
    <mergeCell ref="H80:H81"/>
    <mergeCell ref="A83:A87"/>
    <mergeCell ref="A89:A90"/>
    <mergeCell ref="B89:B90"/>
    <mergeCell ref="C89:C90"/>
    <mergeCell ref="D89:F89"/>
    <mergeCell ref="H89:H90"/>
    <mergeCell ref="G89:G90"/>
    <mergeCell ref="A74:A78"/>
    <mergeCell ref="A80:A81"/>
    <mergeCell ref="B80:B81"/>
    <mergeCell ref="C80:C81"/>
    <mergeCell ref="D80:F80"/>
    <mergeCell ref="G80:G81"/>
    <mergeCell ref="A63:A69"/>
    <mergeCell ref="A71:A72"/>
    <mergeCell ref="B71:B72"/>
    <mergeCell ref="C71:C72"/>
    <mergeCell ref="D71:F71"/>
    <mergeCell ref="H71:H72"/>
    <mergeCell ref="G71:G72"/>
    <mergeCell ref="G51:G52"/>
    <mergeCell ref="H32:H33"/>
    <mergeCell ref="A54:A58"/>
    <mergeCell ref="A60:A61"/>
    <mergeCell ref="B60:B61"/>
    <mergeCell ref="C60:C61"/>
    <mergeCell ref="D60:F60"/>
    <mergeCell ref="G60:G61"/>
    <mergeCell ref="H60:H61"/>
    <mergeCell ref="D41:F41"/>
    <mergeCell ref="G41:G42"/>
    <mergeCell ref="H22:H23"/>
    <mergeCell ref="A44:A49"/>
    <mergeCell ref="A51:A52"/>
    <mergeCell ref="B51:B52"/>
    <mergeCell ref="C51:C52"/>
    <mergeCell ref="D51:F51"/>
    <mergeCell ref="G32:G33"/>
    <mergeCell ref="H51:H52"/>
    <mergeCell ref="H41:H42"/>
    <mergeCell ref="A25:A30"/>
    <mergeCell ref="A32:A33"/>
    <mergeCell ref="B32:B33"/>
    <mergeCell ref="C32:C33"/>
    <mergeCell ref="D32:F32"/>
    <mergeCell ref="A35:A39"/>
    <mergeCell ref="A41:A42"/>
    <mergeCell ref="B41:B42"/>
    <mergeCell ref="C41:C42"/>
    <mergeCell ref="A16:A20"/>
    <mergeCell ref="A22:A23"/>
    <mergeCell ref="B22:B23"/>
    <mergeCell ref="C22:C23"/>
    <mergeCell ref="D22:F22"/>
    <mergeCell ref="G22:G23"/>
    <mergeCell ref="A13:A14"/>
    <mergeCell ref="B13:B14"/>
    <mergeCell ref="C13:C14"/>
    <mergeCell ref="D13:F13"/>
    <mergeCell ref="A1:B1"/>
    <mergeCell ref="E1:H1"/>
    <mergeCell ref="A2:H2"/>
    <mergeCell ref="A3:H3"/>
    <mergeCell ref="A4:A5"/>
    <mergeCell ref="A7:A11"/>
    <mergeCell ref="H13:H14"/>
    <mergeCell ref="B4:B5"/>
    <mergeCell ref="C4:C5"/>
    <mergeCell ref="D4:F4"/>
    <mergeCell ref="G4:G5"/>
    <mergeCell ref="H4:H5"/>
    <mergeCell ref="G13:G1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33">
      <selection activeCell="N15" sqref="N15"/>
    </sheetView>
  </sheetViews>
  <sheetFormatPr defaultColWidth="9.140625" defaultRowHeight="12.75"/>
  <cols>
    <col min="1" max="1" width="9.140625" style="158" customWidth="1"/>
    <col min="2" max="2" width="23.00390625" style="0" customWidth="1"/>
    <col min="4" max="4" width="10.00390625" style="0" bestFit="1" customWidth="1"/>
    <col min="9" max="12" width="0" style="214" hidden="1" customWidth="1"/>
  </cols>
  <sheetData>
    <row r="1" spans="1:8" ht="88.5" customHeight="1">
      <c r="A1" s="257" t="s">
        <v>42</v>
      </c>
      <c r="B1" s="258"/>
      <c r="D1" s="1"/>
      <c r="E1" s="257" t="s">
        <v>58</v>
      </c>
      <c r="F1" s="258"/>
      <c r="G1" s="258"/>
      <c r="H1" s="258"/>
    </row>
    <row r="2" spans="1:8" ht="18.75">
      <c r="A2" s="263" t="s">
        <v>232</v>
      </c>
      <c r="B2" s="263"/>
      <c r="C2" s="263"/>
      <c r="D2" s="263"/>
      <c r="E2" s="263"/>
      <c r="F2" s="263"/>
      <c r="G2" s="263"/>
      <c r="H2" s="263"/>
    </row>
    <row r="3" spans="1:8" ht="33" customHeight="1">
      <c r="A3" s="264" t="s">
        <v>222</v>
      </c>
      <c r="B3" s="264"/>
      <c r="C3" s="264"/>
      <c r="D3" s="264"/>
      <c r="E3" s="264"/>
      <c r="F3" s="264"/>
      <c r="G3" s="264"/>
      <c r="H3" s="264"/>
    </row>
    <row r="4" spans="1:12" ht="16.5" customHeight="1">
      <c r="A4" s="262" t="s">
        <v>0</v>
      </c>
      <c r="B4" s="262" t="s">
        <v>2</v>
      </c>
      <c r="C4" s="262" t="s">
        <v>1</v>
      </c>
      <c r="D4" s="261" t="s">
        <v>13</v>
      </c>
      <c r="E4" s="261"/>
      <c r="F4" s="261"/>
      <c r="G4" s="262" t="s">
        <v>6</v>
      </c>
      <c r="H4" s="262" t="s">
        <v>7</v>
      </c>
      <c r="I4" s="243" t="s">
        <v>165</v>
      </c>
      <c r="J4" s="243"/>
      <c r="K4" s="243"/>
      <c r="L4" s="243"/>
    </row>
    <row r="5" spans="1:12" ht="27" customHeight="1">
      <c r="A5" s="262"/>
      <c r="B5" s="262"/>
      <c r="C5" s="262"/>
      <c r="D5" s="5" t="s">
        <v>3</v>
      </c>
      <c r="E5" s="5" t="s">
        <v>4</v>
      </c>
      <c r="F5" s="5" t="s">
        <v>5</v>
      </c>
      <c r="G5" s="262"/>
      <c r="H5" s="262"/>
      <c r="I5" s="209" t="s">
        <v>175</v>
      </c>
      <c r="J5" s="209" t="s">
        <v>176</v>
      </c>
      <c r="K5" s="209" t="s">
        <v>177</v>
      </c>
      <c r="L5" s="210" t="s">
        <v>178</v>
      </c>
    </row>
    <row r="6" spans="1:12" ht="27" customHeight="1">
      <c r="A6" s="5" t="s">
        <v>8</v>
      </c>
      <c r="B6" s="5"/>
      <c r="C6" s="5"/>
      <c r="D6" s="5"/>
      <c r="E6" s="5"/>
      <c r="F6" s="5"/>
      <c r="G6" s="5"/>
      <c r="H6" s="5"/>
      <c r="I6" s="210"/>
      <c r="J6" s="210"/>
      <c r="K6" s="210"/>
      <c r="L6" s="210"/>
    </row>
    <row r="7" spans="1:12" ht="12.75" customHeight="1">
      <c r="A7" s="268" t="s">
        <v>10</v>
      </c>
      <c r="B7" s="52" t="s">
        <v>103</v>
      </c>
      <c r="C7" s="53">
        <v>100</v>
      </c>
      <c r="D7" s="34">
        <v>1.1</v>
      </c>
      <c r="E7" s="34">
        <v>0.1</v>
      </c>
      <c r="F7" s="34">
        <v>3.8</v>
      </c>
      <c r="G7" s="35">
        <v>24</v>
      </c>
      <c r="H7" s="34">
        <v>112</v>
      </c>
      <c r="I7" s="212">
        <v>14</v>
      </c>
      <c r="J7" s="212">
        <v>20</v>
      </c>
      <c r="K7" s="212">
        <v>0.9</v>
      </c>
      <c r="L7" s="212">
        <v>2.5</v>
      </c>
    </row>
    <row r="8" spans="1:12" s="11" customFormat="1" ht="18.75" customHeight="1">
      <c r="A8" s="269"/>
      <c r="B8" s="72" t="s">
        <v>147</v>
      </c>
      <c r="C8" s="65">
        <v>250</v>
      </c>
      <c r="D8" s="63">
        <v>2.3</v>
      </c>
      <c r="E8" s="63">
        <v>4.25</v>
      </c>
      <c r="F8" s="63">
        <v>15.12</v>
      </c>
      <c r="G8" s="63">
        <v>109.25</v>
      </c>
      <c r="H8" s="63">
        <v>149</v>
      </c>
      <c r="I8" s="212">
        <v>82.5</v>
      </c>
      <c r="J8" s="212">
        <v>22.5</v>
      </c>
      <c r="K8" s="212">
        <v>0.225</v>
      </c>
      <c r="L8" s="212">
        <v>1</v>
      </c>
    </row>
    <row r="9" spans="1:12" s="10" customFormat="1" ht="17.25" customHeight="1">
      <c r="A9" s="269"/>
      <c r="B9" s="42" t="s">
        <v>44</v>
      </c>
      <c r="C9" s="45">
        <v>150</v>
      </c>
      <c r="D9" s="6">
        <v>24.22</v>
      </c>
      <c r="E9" s="6">
        <v>13</v>
      </c>
      <c r="F9" s="6">
        <v>11.77</v>
      </c>
      <c r="G9" s="6">
        <v>296.85</v>
      </c>
      <c r="H9" s="6">
        <v>339</v>
      </c>
      <c r="I9" s="212">
        <v>27.14</v>
      </c>
      <c r="J9" s="212">
        <v>12.99</v>
      </c>
      <c r="K9" s="212">
        <v>1.13</v>
      </c>
      <c r="L9" s="212">
        <v>0</v>
      </c>
    </row>
    <row r="10" spans="1:12" s="10" customFormat="1" ht="17.25" customHeight="1">
      <c r="A10" s="269"/>
      <c r="B10" s="42" t="s">
        <v>45</v>
      </c>
      <c r="C10" s="45">
        <v>180</v>
      </c>
      <c r="D10" s="30">
        <v>3.78</v>
      </c>
      <c r="E10" s="30">
        <v>7.92</v>
      </c>
      <c r="F10" s="30">
        <v>19.62</v>
      </c>
      <c r="G10" s="30">
        <v>165.6</v>
      </c>
      <c r="H10" s="30">
        <v>434</v>
      </c>
      <c r="I10" s="212">
        <v>72</v>
      </c>
      <c r="J10" s="212">
        <v>9.84</v>
      </c>
      <c r="K10" s="212">
        <v>0.12</v>
      </c>
      <c r="L10" s="212">
        <v>2.52</v>
      </c>
    </row>
    <row r="11" spans="1:12" s="10" customFormat="1" ht="19.5" customHeight="1">
      <c r="A11" s="269"/>
      <c r="B11" s="72" t="s">
        <v>9</v>
      </c>
      <c r="C11" s="65">
        <v>42</v>
      </c>
      <c r="D11" s="16">
        <v>2.8</v>
      </c>
      <c r="E11" s="16">
        <v>0.5</v>
      </c>
      <c r="F11" s="16">
        <v>14</v>
      </c>
      <c r="G11" s="16">
        <v>73.1</v>
      </c>
      <c r="H11" s="18">
        <v>115</v>
      </c>
      <c r="I11" s="212">
        <v>102.5</v>
      </c>
      <c r="J11" s="212">
        <v>27.12</v>
      </c>
      <c r="K11" s="212">
        <v>0.52</v>
      </c>
      <c r="L11" s="212">
        <v>0</v>
      </c>
    </row>
    <row r="12" spans="1:12" s="10" customFormat="1" ht="12.75" customHeight="1">
      <c r="A12" s="269"/>
      <c r="B12" s="42" t="s">
        <v>39</v>
      </c>
      <c r="C12" s="40">
        <v>70</v>
      </c>
      <c r="D12" s="29">
        <v>5.32</v>
      </c>
      <c r="E12" s="29">
        <v>0.56</v>
      </c>
      <c r="F12" s="29">
        <v>34.44</v>
      </c>
      <c r="G12" s="30">
        <v>164.5</v>
      </c>
      <c r="H12" s="29">
        <v>114</v>
      </c>
      <c r="I12" s="212">
        <v>14.4</v>
      </c>
      <c r="J12" s="212">
        <v>20.4</v>
      </c>
      <c r="K12" s="212">
        <v>1.2</v>
      </c>
      <c r="L12" s="212">
        <v>0</v>
      </c>
    </row>
    <row r="13" spans="1:12" s="10" customFormat="1" ht="15" customHeight="1">
      <c r="A13" s="270"/>
      <c r="B13" s="42" t="s">
        <v>59</v>
      </c>
      <c r="C13" s="40">
        <v>200</v>
      </c>
      <c r="D13" s="30">
        <v>0.5</v>
      </c>
      <c r="E13" s="30">
        <v>0</v>
      </c>
      <c r="F13" s="30">
        <v>27</v>
      </c>
      <c r="G13" s="30">
        <v>110</v>
      </c>
      <c r="H13" s="30">
        <v>527</v>
      </c>
      <c r="I13" s="212">
        <v>12</v>
      </c>
      <c r="J13" s="212">
        <v>4</v>
      </c>
      <c r="K13" s="212">
        <v>0.8</v>
      </c>
      <c r="L13" s="212">
        <v>5.4</v>
      </c>
    </row>
    <row r="14" spans="1:12" s="10" customFormat="1" ht="12.75">
      <c r="A14" s="27" t="s">
        <v>34</v>
      </c>
      <c r="B14" s="8">
        <v>800</v>
      </c>
      <c r="C14" s="8">
        <f>SUM(C7:C13)</f>
        <v>992</v>
      </c>
      <c r="D14" s="28">
        <f>SUM(D7:D13)</f>
        <v>40.019999999999996</v>
      </c>
      <c r="E14" s="28">
        <f>SUM(E7:E13)</f>
        <v>26.330000000000002</v>
      </c>
      <c r="F14" s="28">
        <f>SUM(F7:F13)</f>
        <v>125.75</v>
      </c>
      <c r="G14" s="28">
        <f>SUM(G7:G13)</f>
        <v>943.3000000000001</v>
      </c>
      <c r="H14" s="6"/>
      <c r="I14" s="28">
        <f>SUM(I7:I13)</f>
        <v>324.53999999999996</v>
      </c>
      <c r="J14" s="28">
        <f>SUM(J7:J13)</f>
        <v>116.85</v>
      </c>
      <c r="K14" s="28">
        <f>SUM(K7:K13)</f>
        <v>4.895</v>
      </c>
      <c r="L14" s="28">
        <f>SUM(L7:L13)</f>
        <v>11.42</v>
      </c>
    </row>
    <row r="15" spans="1:12" ht="17.25" customHeight="1">
      <c r="A15" s="253" t="s">
        <v>0</v>
      </c>
      <c r="B15" s="253" t="s">
        <v>2</v>
      </c>
      <c r="C15" s="253" t="s">
        <v>1</v>
      </c>
      <c r="D15" s="261" t="s">
        <v>13</v>
      </c>
      <c r="E15" s="261"/>
      <c r="F15" s="261"/>
      <c r="G15" s="253" t="s">
        <v>6</v>
      </c>
      <c r="H15" s="253" t="s">
        <v>7</v>
      </c>
      <c r="I15" s="243" t="s">
        <v>165</v>
      </c>
      <c r="J15" s="243"/>
      <c r="K15" s="243"/>
      <c r="L15" s="243"/>
    </row>
    <row r="16" spans="1:12" ht="24" customHeight="1">
      <c r="A16" s="251"/>
      <c r="B16" s="251"/>
      <c r="C16" s="251"/>
      <c r="D16" s="5" t="s">
        <v>3</v>
      </c>
      <c r="E16" s="5" t="s">
        <v>4</v>
      </c>
      <c r="F16" s="5" t="s">
        <v>5</v>
      </c>
      <c r="G16" s="251"/>
      <c r="H16" s="251"/>
      <c r="I16" s="209" t="s">
        <v>175</v>
      </c>
      <c r="J16" s="209" t="s">
        <v>176</v>
      </c>
      <c r="K16" s="209" t="s">
        <v>177</v>
      </c>
      <c r="L16" s="210" t="s">
        <v>178</v>
      </c>
    </row>
    <row r="17" spans="1:12" ht="28.5" customHeight="1">
      <c r="A17" s="4" t="s">
        <v>12</v>
      </c>
      <c r="B17" s="4"/>
      <c r="C17" s="4"/>
      <c r="D17" s="5"/>
      <c r="E17" s="5"/>
      <c r="F17" s="5"/>
      <c r="G17" s="4"/>
      <c r="H17" s="4"/>
      <c r="I17" s="210"/>
      <c r="J17" s="210"/>
      <c r="K17" s="210"/>
      <c r="L17" s="210"/>
    </row>
    <row r="18" spans="1:12" ht="13.5" customHeight="1">
      <c r="A18" s="268" t="s">
        <v>10</v>
      </c>
      <c r="B18" s="42" t="s">
        <v>37</v>
      </c>
      <c r="C18" s="45">
        <v>100</v>
      </c>
      <c r="D18" s="30">
        <v>1.5</v>
      </c>
      <c r="E18" s="30">
        <v>5.5</v>
      </c>
      <c r="F18" s="30">
        <v>8.4</v>
      </c>
      <c r="G18" s="30">
        <v>89</v>
      </c>
      <c r="H18" s="30">
        <v>51</v>
      </c>
      <c r="I18" s="212">
        <v>45</v>
      </c>
      <c r="J18" s="212">
        <v>26</v>
      </c>
      <c r="K18" s="212">
        <v>0.17</v>
      </c>
      <c r="L18" s="212">
        <v>8.83</v>
      </c>
    </row>
    <row r="19" spans="1:12" ht="12.75" customHeight="1">
      <c r="A19" s="269"/>
      <c r="B19" s="72" t="s">
        <v>25</v>
      </c>
      <c r="C19" s="65">
        <v>250</v>
      </c>
      <c r="D19" s="6">
        <v>1.6</v>
      </c>
      <c r="E19" s="16">
        <v>5</v>
      </c>
      <c r="F19" s="6">
        <v>17.05</v>
      </c>
      <c r="G19" s="16">
        <v>120.25</v>
      </c>
      <c r="H19" s="6">
        <v>161</v>
      </c>
      <c r="I19" s="212">
        <v>32.5</v>
      </c>
      <c r="J19" s="212">
        <v>19</v>
      </c>
      <c r="K19" s="212">
        <v>1</v>
      </c>
      <c r="L19" s="212">
        <v>8.25</v>
      </c>
    </row>
    <row r="20" spans="1:12" s="11" customFormat="1" ht="14.25" customHeight="1">
      <c r="A20" s="269"/>
      <c r="B20" s="54" t="s">
        <v>47</v>
      </c>
      <c r="C20" s="61">
        <v>100</v>
      </c>
      <c r="D20" s="21">
        <v>17.8</v>
      </c>
      <c r="E20" s="23">
        <v>17.5</v>
      </c>
      <c r="F20" s="21">
        <v>14.3</v>
      </c>
      <c r="G20" s="21">
        <v>286</v>
      </c>
      <c r="H20" s="22">
        <v>386</v>
      </c>
      <c r="I20" s="212">
        <v>13.44</v>
      </c>
      <c r="J20" s="212">
        <v>12</v>
      </c>
      <c r="K20" s="212">
        <v>0.132</v>
      </c>
      <c r="L20" s="212">
        <v>0</v>
      </c>
    </row>
    <row r="21" spans="1:12" s="14" customFormat="1" ht="14.25" customHeight="1">
      <c r="A21" s="269"/>
      <c r="B21" s="42" t="s">
        <v>109</v>
      </c>
      <c r="C21" s="45">
        <v>180</v>
      </c>
      <c r="D21" s="63">
        <v>5.5</v>
      </c>
      <c r="E21" s="63">
        <v>7.56</v>
      </c>
      <c r="F21" s="63">
        <v>22.5</v>
      </c>
      <c r="G21" s="63">
        <v>180</v>
      </c>
      <c r="H21" s="63">
        <v>427</v>
      </c>
      <c r="I21" s="212">
        <v>96</v>
      </c>
      <c r="J21" s="212">
        <v>27</v>
      </c>
      <c r="K21" s="212">
        <v>0.9</v>
      </c>
      <c r="L21" s="212">
        <v>0.48</v>
      </c>
    </row>
    <row r="22" spans="1:12" s="14" customFormat="1" ht="12.75">
      <c r="A22" s="269"/>
      <c r="B22" s="72" t="s">
        <v>9</v>
      </c>
      <c r="C22" s="65">
        <v>42</v>
      </c>
      <c r="D22" s="16">
        <v>2.8</v>
      </c>
      <c r="E22" s="16">
        <v>0.5</v>
      </c>
      <c r="F22" s="16">
        <v>14</v>
      </c>
      <c r="G22" s="16">
        <v>73.1</v>
      </c>
      <c r="H22" s="18">
        <v>115</v>
      </c>
      <c r="I22" s="212">
        <v>102.5</v>
      </c>
      <c r="J22" s="212">
        <v>27.12</v>
      </c>
      <c r="K22" s="212">
        <v>0.52</v>
      </c>
      <c r="L22" s="212">
        <v>0</v>
      </c>
    </row>
    <row r="23" spans="1:12" s="14" customFormat="1" ht="15.75" customHeight="1">
      <c r="A23" s="269"/>
      <c r="B23" s="42" t="s">
        <v>39</v>
      </c>
      <c r="C23" s="40">
        <v>50</v>
      </c>
      <c r="D23" s="29">
        <v>3.8</v>
      </c>
      <c r="E23" s="29">
        <v>0.4</v>
      </c>
      <c r="F23" s="29">
        <v>24.6</v>
      </c>
      <c r="G23" s="30">
        <v>117.5</v>
      </c>
      <c r="H23" s="29">
        <v>114</v>
      </c>
      <c r="I23" s="211">
        <v>11</v>
      </c>
      <c r="J23" s="211">
        <v>15</v>
      </c>
      <c r="K23" s="211">
        <v>0.9</v>
      </c>
      <c r="L23" s="211">
        <v>0</v>
      </c>
    </row>
    <row r="24" spans="1:12" s="14" customFormat="1" ht="24">
      <c r="A24" s="269"/>
      <c r="B24" s="42" t="s">
        <v>168</v>
      </c>
      <c r="C24" s="45">
        <v>210</v>
      </c>
      <c r="D24" s="30">
        <v>6.01</v>
      </c>
      <c r="E24" s="30">
        <v>5.25</v>
      </c>
      <c r="F24" s="30">
        <v>8.4</v>
      </c>
      <c r="G24" s="30">
        <v>105</v>
      </c>
      <c r="H24" s="30">
        <v>535</v>
      </c>
      <c r="I24" s="212">
        <v>252</v>
      </c>
      <c r="J24" s="212">
        <v>1.23</v>
      </c>
      <c r="K24" s="212">
        <v>0.21</v>
      </c>
      <c r="L24" s="212">
        <v>1.42</v>
      </c>
    </row>
    <row r="25" spans="1:12" s="14" customFormat="1" ht="24">
      <c r="A25" s="269"/>
      <c r="B25" s="42" t="s">
        <v>192</v>
      </c>
      <c r="C25" s="40">
        <v>200</v>
      </c>
      <c r="D25" s="29">
        <v>1</v>
      </c>
      <c r="E25" s="29">
        <v>0.2</v>
      </c>
      <c r="F25" s="29">
        <v>20.2</v>
      </c>
      <c r="G25" s="30">
        <v>92</v>
      </c>
      <c r="H25" s="29">
        <v>537</v>
      </c>
      <c r="I25" s="211">
        <v>14</v>
      </c>
      <c r="J25" s="211">
        <v>8</v>
      </c>
      <c r="K25" s="211">
        <v>2.8</v>
      </c>
      <c r="L25" s="211">
        <v>4</v>
      </c>
    </row>
    <row r="26" spans="1:12" s="14" customFormat="1" ht="12.75">
      <c r="A26" s="27" t="s">
        <v>34</v>
      </c>
      <c r="B26" s="7"/>
      <c r="C26" s="8">
        <f>SUM(C18:C25)</f>
        <v>1132</v>
      </c>
      <c r="D26" s="28">
        <f>SUM(D18:D25)</f>
        <v>40.01</v>
      </c>
      <c r="E26" s="28">
        <f>SUM(E18:E25)</f>
        <v>41.910000000000004</v>
      </c>
      <c r="F26" s="28">
        <f>SUM(F18:F25)</f>
        <v>129.45</v>
      </c>
      <c r="G26" s="28">
        <f>SUM(G18:G25)</f>
        <v>1062.85</v>
      </c>
      <c r="H26" s="6"/>
      <c r="I26" s="28">
        <f>SUM(I18:I25)</f>
        <v>566.44</v>
      </c>
      <c r="J26" s="28">
        <f>SUM(J18:J25)</f>
        <v>135.35000000000002</v>
      </c>
      <c r="K26" s="28">
        <f>SUM(K18:K25)</f>
        <v>6.632</v>
      </c>
      <c r="L26" s="28">
        <f>SUM(L18:L25)</f>
        <v>22.979999999999997</v>
      </c>
    </row>
    <row r="27" spans="1:12" ht="12.75">
      <c r="A27" s="250" t="s">
        <v>0</v>
      </c>
      <c r="B27" s="250" t="s">
        <v>2</v>
      </c>
      <c r="C27" s="250" t="s">
        <v>1</v>
      </c>
      <c r="D27" s="261" t="s">
        <v>13</v>
      </c>
      <c r="E27" s="261"/>
      <c r="F27" s="261"/>
      <c r="G27" s="250" t="s">
        <v>6</v>
      </c>
      <c r="H27" s="250" t="s">
        <v>7</v>
      </c>
      <c r="I27" s="243" t="s">
        <v>165</v>
      </c>
      <c r="J27" s="243"/>
      <c r="K27" s="243"/>
      <c r="L27" s="243"/>
    </row>
    <row r="28" spans="1:12" ht="12.75" customHeight="1">
      <c r="A28" s="251"/>
      <c r="B28" s="251"/>
      <c r="C28" s="251"/>
      <c r="D28" s="5" t="s">
        <v>3</v>
      </c>
      <c r="E28" s="5" t="s">
        <v>4</v>
      </c>
      <c r="F28" s="5" t="s">
        <v>5</v>
      </c>
      <c r="G28" s="251"/>
      <c r="H28" s="251"/>
      <c r="I28" s="209" t="s">
        <v>175</v>
      </c>
      <c r="J28" s="209" t="s">
        <v>176</v>
      </c>
      <c r="K28" s="209" t="s">
        <v>177</v>
      </c>
      <c r="L28" s="210" t="s">
        <v>178</v>
      </c>
    </row>
    <row r="29" spans="1:12" ht="25.5">
      <c r="A29" s="4" t="s">
        <v>15</v>
      </c>
      <c r="B29" s="4"/>
      <c r="C29" s="4"/>
      <c r="D29" s="5"/>
      <c r="E29" s="5"/>
      <c r="F29" s="5"/>
      <c r="G29" s="4"/>
      <c r="H29" s="4"/>
      <c r="I29" s="210"/>
      <c r="J29" s="210"/>
      <c r="K29" s="210"/>
      <c r="L29" s="210"/>
    </row>
    <row r="30" spans="1:12" ht="12.75" customHeight="1">
      <c r="A30" s="268" t="s">
        <v>10</v>
      </c>
      <c r="B30" s="52" t="s">
        <v>100</v>
      </c>
      <c r="C30" s="53">
        <v>100</v>
      </c>
      <c r="D30" s="31">
        <v>0.8</v>
      </c>
      <c r="E30" s="31">
        <v>0.2</v>
      </c>
      <c r="F30" s="31">
        <v>2.5</v>
      </c>
      <c r="G30" s="31">
        <v>14</v>
      </c>
      <c r="H30" s="31">
        <v>112</v>
      </c>
      <c r="I30" s="212">
        <v>17</v>
      </c>
      <c r="J30" s="212">
        <v>14</v>
      </c>
      <c r="K30" s="212">
        <v>0</v>
      </c>
      <c r="L30" s="212">
        <v>7</v>
      </c>
    </row>
    <row r="31" spans="1:12" ht="19.5" customHeight="1">
      <c r="A31" s="269"/>
      <c r="B31" s="73" t="s">
        <v>99</v>
      </c>
      <c r="C31" s="50">
        <v>250</v>
      </c>
      <c r="D31" s="6">
        <v>1.6</v>
      </c>
      <c r="E31" s="6">
        <v>4.8</v>
      </c>
      <c r="F31" s="6">
        <v>6.23</v>
      </c>
      <c r="G31" s="6">
        <v>75.75</v>
      </c>
      <c r="H31" s="6">
        <v>145</v>
      </c>
      <c r="I31" s="212">
        <v>65</v>
      </c>
      <c r="J31" s="212">
        <v>2.62</v>
      </c>
      <c r="K31" s="212">
        <v>0.75</v>
      </c>
      <c r="L31" s="212">
        <v>20.5</v>
      </c>
    </row>
    <row r="32" spans="1:12" s="11" customFormat="1" ht="12.75" customHeight="1">
      <c r="A32" s="269"/>
      <c r="B32" s="55" t="s">
        <v>101</v>
      </c>
      <c r="C32" s="74">
        <v>100</v>
      </c>
      <c r="D32" s="13">
        <v>13.6</v>
      </c>
      <c r="E32" s="13">
        <v>16.3</v>
      </c>
      <c r="F32" s="13">
        <v>0.6</v>
      </c>
      <c r="G32" s="13">
        <v>242.8</v>
      </c>
      <c r="H32" s="6">
        <v>409</v>
      </c>
      <c r="I32" s="212">
        <v>51.18</v>
      </c>
      <c r="J32" s="212">
        <v>19</v>
      </c>
      <c r="K32" s="212">
        <v>0.15</v>
      </c>
      <c r="L32" s="212">
        <v>1.4</v>
      </c>
    </row>
    <row r="33" spans="1:12" s="10" customFormat="1" ht="41.25" customHeight="1">
      <c r="A33" s="269"/>
      <c r="B33" s="42" t="s">
        <v>52</v>
      </c>
      <c r="C33" s="45">
        <v>180</v>
      </c>
      <c r="D33" s="30">
        <v>3.6</v>
      </c>
      <c r="E33" s="30">
        <v>9.36</v>
      </c>
      <c r="F33" s="30">
        <v>27.63</v>
      </c>
      <c r="G33" s="30">
        <v>208.8</v>
      </c>
      <c r="H33" s="30">
        <v>300</v>
      </c>
      <c r="I33" s="212">
        <v>122.6</v>
      </c>
      <c r="J33" s="212">
        <v>8.28</v>
      </c>
      <c r="K33" s="212">
        <v>1.067</v>
      </c>
      <c r="L33" s="212">
        <v>0.6</v>
      </c>
    </row>
    <row r="34" spans="1:12" s="10" customFormat="1" ht="12.75">
      <c r="A34" s="269"/>
      <c r="B34" s="72" t="s">
        <v>9</v>
      </c>
      <c r="C34" s="65">
        <v>42</v>
      </c>
      <c r="D34" s="16">
        <v>2.8</v>
      </c>
      <c r="E34" s="16">
        <v>0.5</v>
      </c>
      <c r="F34" s="16">
        <v>14</v>
      </c>
      <c r="G34" s="16">
        <v>73.1</v>
      </c>
      <c r="H34" s="18">
        <v>115</v>
      </c>
      <c r="I34" s="212">
        <v>102.5</v>
      </c>
      <c r="J34" s="212">
        <v>27.12</v>
      </c>
      <c r="K34" s="212">
        <v>0.52</v>
      </c>
      <c r="L34" s="212">
        <v>0</v>
      </c>
    </row>
    <row r="35" spans="1:12" s="10" customFormat="1" ht="17.25" customHeight="1">
      <c r="A35" s="269"/>
      <c r="B35" s="42" t="s">
        <v>39</v>
      </c>
      <c r="C35" s="40">
        <v>70</v>
      </c>
      <c r="D35" s="29">
        <v>5.32</v>
      </c>
      <c r="E35" s="29">
        <v>0.56</v>
      </c>
      <c r="F35" s="29">
        <v>34.44</v>
      </c>
      <c r="G35" s="30">
        <v>164.5</v>
      </c>
      <c r="H35" s="29">
        <v>114</v>
      </c>
      <c r="I35" s="212">
        <v>14.4</v>
      </c>
      <c r="J35" s="212">
        <v>20.4</v>
      </c>
      <c r="K35" s="212">
        <v>1.2</v>
      </c>
      <c r="L35" s="212">
        <v>0</v>
      </c>
    </row>
    <row r="36" spans="1:12" s="10" customFormat="1" ht="17.25" customHeight="1">
      <c r="A36" s="269"/>
      <c r="B36" s="44" t="s">
        <v>19</v>
      </c>
      <c r="C36" s="43">
        <v>200</v>
      </c>
      <c r="D36" s="13">
        <v>0.1</v>
      </c>
      <c r="E36" s="13">
        <v>0.1</v>
      </c>
      <c r="F36" s="13">
        <v>15</v>
      </c>
      <c r="G36" s="13">
        <v>60</v>
      </c>
      <c r="H36" s="6">
        <v>943</v>
      </c>
      <c r="I36" s="212"/>
      <c r="J36" s="212"/>
      <c r="K36" s="212"/>
      <c r="L36" s="212"/>
    </row>
    <row r="37" spans="1:12" s="10" customFormat="1" ht="12.75">
      <c r="A37" s="269"/>
      <c r="B37" s="41" t="s">
        <v>138</v>
      </c>
      <c r="C37" s="40">
        <v>200</v>
      </c>
      <c r="D37" s="6">
        <v>5.8</v>
      </c>
      <c r="E37" s="6">
        <v>5</v>
      </c>
      <c r="F37" s="6">
        <v>9.6</v>
      </c>
      <c r="G37" s="6">
        <v>106</v>
      </c>
      <c r="H37" s="6">
        <v>515</v>
      </c>
      <c r="I37" s="211">
        <v>240</v>
      </c>
      <c r="J37" s="211">
        <v>28</v>
      </c>
      <c r="K37" s="211">
        <v>0.2</v>
      </c>
      <c r="L37" s="211">
        <v>2.6</v>
      </c>
    </row>
    <row r="38" spans="1:12" s="10" customFormat="1" ht="12.75">
      <c r="A38" s="27" t="s">
        <v>34</v>
      </c>
      <c r="B38" s="7"/>
      <c r="C38" s="8">
        <f>SUM(C30:C37)</f>
        <v>1142</v>
      </c>
      <c r="D38" s="28">
        <f>SUM(D30:D37)</f>
        <v>33.620000000000005</v>
      </c>
      <c r="E38" s="28">
        <f>SUM(E30:E37)</f>
        <v>36.82</v>
      </c>
      <c r="F38" s="28">
        <f>SUM(F30:F37)</f>
        <v>110</v>
      </c>
      <c r="G38" s="28">
        <f>SUM(G30:G37)</f>
        <v>944.95</v>
      </c>
      <c r="H38" s="6"/>
      <c r="I38" s="28">
        <f>SUM(I30:I37)</f>
        <v>612.68</v>
      </c>
      <c r="J38" s="28">
        <f>SUM(J30:J37)</f>
        <v>119.42000000000002</v>
      </c>
      <c r="K38" s="28">
        <f>SUM(K30:K37)</f>
        <v>3.8870000000000005</v>
      </c>
      <c r="L38" s="28">
        <f>SUM(L30:L37)</f>
        <v>32.1</v>
      </c>
    </row>
    <row r="39" spans="1:12" s="10" customFormat="1" ht="14.25" customHeight="1">
      <c r="A39" s="250" t="s">
        <v>0</v>
      </c>
      <c r="B39" s="250" t="s">
        <v>2</v>
      </c>
      <c r="C39" s="250" t="s">
        <v>1</v>
      </c>
      <c r="D39" s="261" t="s">
        <v>13</v>
      </c>
      <c r="E39" s="261"/>
      <c r="F39" s="261"/>
      <c r="G39" s="250" t="s">
        <v>6</v>
      </c>
      <c r="H39" s="250" t="s">
        <v>7</v>
      </c>
      <c r="I39" s="243" t="s">
        <v>165</v>
      </c>
      <c r="J39" s="243"/>
      <c r="K39" s="243"/>
      <c r="L39" s="243"/>
    </row>
    <row r="40" spans="1:12" ht="25.5">
      <c r="A40" s="251"/>
      <c r="B40" s="251"/>
      <c r="C40" s="251"/>
      <c r="D40" s="5" t="s">
        <v>3</v>
      </c>
      <c r="E40" s="5" t="s">
        <v>4</v>
      </c>
      <c r="F40" s="5" t="s">
        <v>5</v>
      </c>
      <c r="G40" s="251"/>
      <c r="H40" s="251"/>
      <c r="I40" s="209" t="s">
        <v>175</v>
      </c>
      <c r="J40" s="209" t="s">
        <v>176</v>
      </c>
      <c r="K40" s="209" t="s">
        <v>177</v>
      </c>
      <c r="L40" s="210" t="s">
        <v>178</v>
      </c>
    </row>
    <row r="41" spans="1:12" ht="27.75" customHeight="1">
      <c r="A41" s="4" t="s">
        <v>17</v>
      </c>
      <c r="B41" s="4"/>
      <c r="C41" s="4"/>
      <c r="D41" s="5"/>
      <c r="E41" s="5"/>
      <c r="F41" s="5"/>
      <c r="G41" s="4"/>
      <c r="H41" s="4"/>
      <c r="I41" s="210"/>
      <c r="J41" s="210"/>
      <c r="K41" s="210"/>
      <c r="L41" s="210"/>
    </row>
    <row r="42" spans="1:12" ht="14.25" customHeight="1">
      <c r="A42" s="268" t="s">
        <v>10</v>
      </c>
      <c r="B42" s="42" t="s">
        <v>43</v>
      </c>
      <c r="C42" s="45">
        <v>100</v>
      </c>
      <c r="D42" s="30">
        <v>2</v>
      </c>
      <c r="E42" s="30">
        <v>9</v>
      </c>
      <c r="F42" s="30">
        <v>8.5</v>
      </c>
      <c r="G42" s="30">
        <v>72</v>
      </c>
      <c r="H42" s="30">
        <v>50</v>
      </c>
      <c r="I42" s="212">
        <v>41</v>
      </c>
      <c r="J42" s="212">
        <v>7.66</v>
      </c>
      <c r="K42" s="212">
        <v>0.25</v>
      </c>
      <c r="L42" s="212">
        <v>0.7</v>
      </c>
    </row>
    <row r="43" spans="1:12" ht="13.5" customHeight="1">
      <c r="A43" s="269"/>
      <c r="B43" s="72" t="s">
        <v>151</v>
      </c>
      <c r="C43" s="65">
        <v>250</v>
      </c>
      <c r="D43" s="63">
        <v>2.3</v>
      </c>
      <c r="E43" s="63">
        <v>4.25</v>
      </c>
      <c r="F43" s="63">
        <v>15.12</v>
      </c>
      <c r="G43" s="63">
        <v>109.25</v>
      </c>
      <c r="H43" s="63">
        <v>149</v>
      </c>
      <c r="I43" s="212">
        <v>82.5</v>
      </c>
      <c r="J43" s="212">
        <v>22.5</v>
      </c>
      <c r="K43" s="212">
        <v>0.225</v>
      </c>
      <c r="L43" s="212">
        <v>1</v>
      </c>
    </row>
    <row r="44" spans="1:12" ht="11.25" customHeight="1">
      <c r="A44" s="269"/>
      <c r="B44" s="42" t="s">
        <v>117</v>
      </c>
      <c r="C44" s="45">
        <v>100</v>
      </c>
      <c r="D44" s="6">
        <v>13.5</v>
      </c>
      <c r="E44" s="6">
        <v>9.2</v>
      </c>
      <c r="F44" s="6">
        <v>8.6</v>
      </c>
      <c r="G44" s="6">
        <v>159</v>
      </c>
      <c r="H44" s="6">
        <v>581</v>
      </c>
      <c r="I44" s="212">
        <v>30</v>
      </c>
      <c r="J44" s="212">
        <v>17</v>
      </c>
      <c r="K44" s="212">
        <v>0.5</v>
      </c>
      <c r="L44" s="212">
        <v>12.1</v>
      </c>
    </row>
    <row r="45" spans="1:12" ht="11.25" customHeight="1">
      <c r="A45" s="269"/>
      <c r="B45" s="48" t="s">
        <v>136</v>
      </c>
      <c r="C45" s="40">
        <v>180</v>
      </c>
      <c r="D45" s="16">
        <v>3.4</v>
      </c>
      <c r="E45" s="16">
        <v>8.1</v>
      </c>
      <c r="F45" s="16">
        <v>19.1</v>
      </c>
      <c r="G45" s="16">
        <v>163.8</v>
      </c>
      <c r="H45" s="18">
        <v>321</v>
      </c>
      <c r="I45" s="212">
        <v>68.4</v>
      </c>
      <c r="J45" s="212">
        <v>24.6</v>
      </c>
      <c r="K45" s="212">
        <v>0.14</v>
      </c>
      <c r="L45" s="212">
        <v>14.4</v>
      </c>
    </row>
    <row r="46" spans="1:12" s="11" customFormat="1" ht="12.75">
      <c r="A46" s="269"/>
      <c r="B46" s="72" t="s">
        <v>9</v>
      </c>
      <c r="C46" s="65">
        <v>42</v>
      </c>
      <c r="D46" s="16">
        <v>2.8</v>
      </c>
      <c r="E46" s="16">
        <v>0.5</v>
      </c>
      <c r="F46" s="16">
        <v>14</v>
      </c>
      <c r="G46" s="16">
        <v>73.1</v>
      </c>
      <c r="H46" s="18">
        <v>115</v>
      </c>
      <c r="I46" s="212">
        <v>102.5</v>
      </c>
      <c r="J46" s="212">
        <v>27.12</v>
      </c>
      <c r="K46" s="212">
        <v>0.52</v>
      </c>
      <c r="L46" s="212">
        <v>0</v>
      </c>
    </row>
    <row r="47" spans="1:12" s="10" customFormat="1" ht="15" customHeight="1">
      <c r="A47" s="269"/>
      <c r="B47" s="42" t="s">
        <v>39</v>
      </c>
      <c r="C47" s="40">
        <v>70</v>
      </c>
      <c r="D47" s="29">
        <v>5.32</v>
      </c>
      <c r="E47" s="29">
        <v>0.56</v>
      </c>
      <c r="F47" s="29">
        <v>34.44</v>
      </c>
      <c r="G47" s="30">
        <v>164.5</v>
      </c>
      <c r="H47" s="29">
        <v>114</v>
      </c>
      <c r="I47" s="212">
        <v>14.4</v>
      </c>
      <c r="J47" s="212">
        <v>20.4</v>
      </c>
      <c r="K47" s="212">
        <v>1.2</v>
      </c>
      <c r="L47" s="212">
        <v>0</v>
      </c>
    </row>
    <row r="48" spans="1:12" s="10" customFormat="1" ht="29.25" customHeight="1">
      <c r="A48" s="269"/>
      <c r="B48" s="42" t="s">
        <v>148</v>
      </c>
      <c r="C48" s="40">
        <v>210</v>
      </c>
      <c r="D48" s="30">
        <v>10.5</v>
      </c>
      <c r="E48" s="30">
        <v>6.72</v>
      </c>
      <c r="F48" s="30">
        <v>8.4</v>
      </c>
      <c r="G48" s="30">
        <v>182.7</v>
      </c>
      <c r="H48" s="30">
        <v>536</v>
      </c>
      <c r="I48" s="212">
        <v>234.8</v>
      </c>
      <c r="J48" s="212">
        <v>27.3</v>
      </c>
      <c r="K48" s="212">
        <v>0.21</v>
      </c>
      <c r="L48" s="212">
        <v>0.18</v>
      </c>
    </row>
    <row r="49" spans="1:12" s="10" customFormat="1" ht="26.25" customHeight="1">
      <c r="A49" s="270"/>
      <c r="B49" s="42" t="s">
        <v>187</v>
      </c>
      <c r="C49" s="40">
        <v>200</v>
      </c>
      <c r="D49" s="29">
        <v>1</v>
      </c>
      <c r="E49" s="29">
        <v>0.2</v>
      </c>
      <c r="F49" s="29">
        <v>20.2</v>
      </c>
      <c r="G49" s="30">
        <v>92</v>
      </c>
      <c r="H49" s="29">
        <v>537</v>
      </c>
      <c r="I49" s="211">
        <v>14</v>
      </c>
      <c r="J49" s="211">
        <v>8</v>
      </c>
      <c r="K49" s="211">
        <v>2.8</v>
      </c>
      <c r="L49" s="211">
        <v>4</v>
      </c>
    </row>
    <row r="50" spans="1:12" s="10" customFormat="1" ht="17.25" customHeight="1">
      <c r="A50" s="27" t="s">
        <v>34</v>
      </c>
      <c r="B50" s="7"/>
      <c r="C50" s="24">
        <f>SUM(C43:C49)</f>
        <v>1052</v>
      </c>
      <c r="D50" s="28">
        <f>SUM(D43:D49)</f>
        <v>38.82</v>
      </c>
      <c r="E50" s="28">
        <f>SUM(E43:E49)</f>
        <v>29.529999999999994</v>
      </c>
      <c r="F50" s="28">
        <f>SUM(F43:F49)</f>
        <v>119.86</v>
      </c>
      <c r="G50" s="28">
        <f>SUM(G43:G49)</f>
        <v>944.3499999999999</v>
      </c>
      <c r="H50" s="6"/>
      <c r="I50" s="28">
        <f>SUM(I43:I49)</f>
        <v>546.5999999999999</v>
      </c>
      <c r="J50" s="28">
        <f>SUM(J43:J49)</f>
        <v>146.92000000000002</v>
      </c>
      <c r="K50" s="28">
        <f>SUM(K43:K49)</f>
        <v>5.595</v>
      </c>
      <c r="L50" s="28">
        <f>SUM(L43:L49)</f>
        <v>31.68</v>
      </c>
    </row>
    <row r="51" spans="1:12" s="10" customFormat="1" ht="12.75">
      <c r="A51" s="250" t="s">
        <v>0</v>
      </c>
      <c r="B51" s="250" t="s">
        <v>2</v>
      </c>
      <c r="C51" s="250" t="s">
        <v>1</v>
      </c>
      <c r="D51" s="261" t="s">
        <v>13</v>
      </c>
      <c r="E51" s="261"/>
      <c r="F51" s="261"/>
      <c r="G51" s="250" t="s">
        <v>6</v>
      </c>
      <c r="H51" s="250" t="s">
        <v>7</v>
      </c>
      <c r="I51" s="243" t="s">
        <v>165</v>
      </c>
      <c r="J51" s="243"/>
      <c r="K51" s="243"/>
      <c r="L51" s="243"/>
    </row>
    <row r="52" spans="1:12" s="10" customFormat="1" ht="25.5">
      <c r="A52" s="251"/>
      <c r="B52" s="251"/>
      <c r="C52" s="251"/>
      <c r="D52" s="5" t="s">
        <v>3</v>
      </c>
      <c r="E52" s="5" t="s">
        <v>4</v>
      </c>
      <c r="F52" s="5" t="s">
        <v>5</v>
      </c>
      <c r="G52" s="251"/>
      <c r="H52" s="251"/>
      <c r="I52" s="209" t="s">
        <v>175</v>
      </c>
      <c r="J52" s="209" t="s">
        <v>176</v>
      </c>
      <c r="K52" s="209" t="s">
        <v>177</v>
      </c>
      <c r="L52" s="210" t="s">
        <v>178</v>
      </c>
    </row>
    <row r="53" spans="1:12" ht="25.5">
      <c r="A53" s="4" t="s">
        <v>20</v>
      </c>
      <c r="B53" s="4"/>
      <c r="C53" s="4"/>
      <c r="D53" s="5"/>
      <c r="E53" s="5"/>
      <c r="F53" s="5"/>
      <c r="G53" s="4"/>
      <c r="H53" s="4"/>
      <c r="I53" s="210"/>
      <c r="J53" s="210"/>
      <c r="K53" s="210"/>
      <c r="L53" s="210"/>
    </row>
    <row r="54" spans="1:12" ht="12.75" customHeight="1">
      <c r="A54" s="247" t="s">
        <v>10</v>
      </c>
      <c r="B54" s="52" t="s">
        <v>103</v>
      </c>
      <c r="C54" s="53">
        <v>100</v>
      </c>
      <c r="D54" s="34">
        <v>1.1</v>
      </c>
      <c r="E54" s="34">
        <v>0.1</v>
      </c>
      <c r="F54" s="34">
        <v>3.8</v>
      </c>
      <c r="G54" s="35">
        <v>24</v>
      </c>
      <c r="H54" s="34">
        <v>112</v>
      </c>
      <c r="I54" s="212">
        <v>14</v>
      </c>
      <c r="J54" s="212">
        <v>20</v>
      </c>
      <c r="K54" s="212">
        <v>0.9</v>
      </c>
      <c r="L54" s="212">
        <v>2.5</v>
      </c>
    </row>
    <row r="55" spans="1:12" ht="13.5" customHeight="1">
      <c r="A55" s="248"/>
      <c r="B55" s="72" t="s">
        <v>169</v>
      </c>
      <c r="C55" s="65">
        <v>265</v>
      </c>
      <c r="D55" s="6">
        <v>5.46</v>
      </c>
      <c r="E55" s="16">
        <v>27.7</v>
      </c>
      <c r="F55" s="6">
        <v>27.6</v>
      </c>
      <c r="G55" s="16">
        <v>188.6</v>
      </c>
      <c r="H55" s="6">
        <v>133</v>
      </c>
      <c r="I55" s="212">
        <v>133.75</v>
      </c>
      <c r="J55" s="212">
        <v>2.62</v>
      </c>
      <c r="K55" s="212">
        <v>0.125</v>
      </c>
      <c r="L55" s="212">
        <v>0.75</v>
      </c>
    </row>
    <row r="56" spans="1:12" ht="28.5" customHeight="1">
      <c r="A56" s="248"/>
      <c r="B56" s="54" t="s">
        <v>54</v>
      </c>
      <c r="C56" s="61">
        <v>180</v>
      </c>
      <c r="D56" s="23">
        <v>14.64</v>
      </c>
      <c r="E56" s="23">
        <v>14.8</v>
      </c>
      <c r="F56" s="23">
        <v>11.49</v>
      </c>
      <c r="G56" s="23">
        <v>237.95</v>
      </c>
      <c r="H56" s="62">
        <v>366</v>
      </c>
      <c r="I56" s="212">
        <v>37.8</v>
      </c>
      <c r="J56" s="212">
        <v>13</v>
      </c>
      <c r="K56" s="212">
        <v>0.216</v>
      </c>
      <c r="L56" s="212">
        <v>6.8</v>
      </c>
    </row>
    <row r="57" spans="1:12" s="11" customFormat="1" ht="17.25" customHeight="1">
      <c r="A57" s="248"/>
      <c r="B57" s="72" t="s">
        <v>9</v>
      </c>
      <c r="C57" s="65">
        <v>42</v>
      </c>
      <c r="D57" s="16">
        <v>2.8</v>
      </c>
      <c r="E57" s="16">
        <v>0.5</v>
      </c>
      <c r="F57" s="16">
        <v>14</v>
      </c>
      <c r="G57" s="16">
        <v>73.1</v>
      </c>
      <c r="H57" s="18">
        <v>115</v>
      </c>
      <c r="I57" s="212">
        <v>56.25</v>
      </c>
      <c r="J57" s="212">
        <v>13.56</v>
      </c>
      <c r="K57" s="212">
        <v>0.26</v>
      </c>
      <c r="L57" s="212">
        <v>0</v>
      </c>
    </row>
    <row r="58" spans="1:12" s="14" customFormat="1" ht="12.75">
      <c r="A58" s="248"/>
      <c r="B58" s="42" t="s">
        <v>39</v>
      </c>
      <c r="C58" s="40">
        <v>70</v>
      </c>
      <c r="D58" s="29">
        <v>5.32</v>
      </c>
      <c r="E58" s="29">
        <v>0.56</v>
      </c>
      <c r="F58" s="29">
        <v>34.44</v>
      </c>
      <c r="G58" s="30">
        <v>164.5</v>
      </c>
      <c r="H58" s="29">
        <v>114</v>
      </c>
      <c r="I58" s="211">
        <v>11</v>
      </c>
      <c r="J58" s="211">
        <v>15</v>
      </c>
      <c r="K58" s="211">
        <v>0.9</v>
      </c>
      <c r="L58" s="211">
        <v>0</v>
      </c>
    </row>
    <row r="59" spans="1:12" s="14" customFormat="1" ht="12.75">
      <c r="A59" s="248"/>
      <c r="B59" s="41" t="s">
        <v>138</v>
      </c>
      <c r="C59" s="40">
        <v>200</v>
      </c>
      <c r="D59" s="6">
        <v>5.8</v>
      </c>
      <c r="E59" s="6">
        <v>5</v>
      </c>
      <c r="F59" s="6">
        <v>9.6</v>
      </c>
      <c r="G59" s="6">
        <v>106</v>
      </c>
      <c r="H59" s="6">
        <v>515</v>
      </c>
      <c r="I59" s="211">
        <v>240</v>
      </c>
      <c r="J59" s="211">
        <v>28</v>
      </c>
      <c r="K59" s="211">
        <v>0.2</v>
      </c>
      <c r="L59" s="211">
        <v>2.6</v>
      </c>
    </row>
    <row r="60" spans="1:12" s="14" customFormat="1" ht="12.75">
      <c r="A60" s="249"/>
      <c r="B60" s="42" t="s">
        <v>183</v>
      </c>
      <c r="C60" s="40">
        <v>180</v>
      </c>
      <c r="D60" s="29">
        <v>0.9</v>
      </c>
      <c r="E60" s="29">
        <v>0.18</v>
      </c>
      <c r="F60" s="29">
        <v>38.18</v>
      </c>
      <c r="G60" s="30">
        <v>82.8</v>
      </c>
      <c r="H60" s="29">
        <v>537</v>
      </c>
      <c r="I60" s="212">
        <v>12.6</v>
      </c>
      <c r="J60" s="212">
        <v>7.2</v>
      </c>
      <c r="K60" s="212">
        <v>2.5</v>
      </c>
      <c r="L60" s="212">
        <v>3.6</v>
      </c>
    </row>
    <row r="61" spans="1:12" s="14" customFormat="1" ht="12.75">
      <c r="A61" s="27" t="s">
        <v>34</v>
      </c>
      <c r="B61" s="7"/>
      <c r="C61" s="8">
        <f>SUM(C54:C60)</f>
        <v>1037</v>
      </c>
      <c r="D61" s="28">
        <f>SUM(D54:D60)</f>
        <v>36.02</v>
      </c>
      <c r="E61" s="28">
        <f>SUM(E54:E60)</f>
        <v>48.84</v>
      </c>
      <c r="F61" s="28">
        <f>SUM(F54:F60)</f>
        <v>139.10999999999999</v>
      </c>
      <c r="G61" s="28">
        <f>SUM(G54:G60)</f>
        <v>876.9499999999999</v>
      </c>
      <c r="H61" s="6"/>
      <c r="I61" s="28">
        <f>SUM(I54:I60)</f>
        <v>505.40000000000003</v>
      </c>
      <c r="J61" s="28">
        <f>SUM(J54:J60)</f>
        <v>99.38000000000001</v>
      </c>
      <c r="K61" s="28">
        <f>SUM(K54:K60)</f>
        <v>5.101</v>
      </c>
      <c r="L61" s="28">
        <f>SUM(L54:L60)</f>
        <v>16.25</v>
      </c>
    </row>
    <row r="62" spans="1:12" ht="16.5" customHeight="1">
      <c r="A62" s="250" t="s">
        <v>0</v>
      </c>
      <c r="B62" s="250" t="s">
        <v>2</v>
      </c>
      <c r="C62" s="250" t="s">
        <v>1</v>
      </c>
      <c r="D62" s="280" t="s">
        <v>13</v>
      </c>
      <c r="E62" s="280"/>
      <c r="F62" s="280"/>
      <c r="G62" s="250" t="s">
        <v>6</v>
      </c>
      <c r="H62" s="250" t="s">
        <v>7</v>
      </c>
      <c r="I62" s="243" t="s">
        <v>165</v>
      </c>
      <c r="J62" s="243"/>
      <c r="K62" s="243"/>
      <c r="L62" s="243"/>
    </row>
    <row r="63" spans="1:12" ht="27" customHeight="1">
      <c r="A63" s="251"/>
      <c r="B63" s="251"/>
      <c r="C63" s="251"/>
      <c r="D63" s="5" t="s">
        <v>3</v>
      </c>
      <c r="E63" s="5" t="s">
        <v>4</v>
      </c>
      <c r="F63" s="5" t="s">
        <v>5</v>
      </c>
      <c r="G63" s="251"/>
      <c r="H63" s="251"/>
      <c r="I63" s="209" t="s">
        <v>175</v>
      </c>
      <c r="J63" s="209" t="s">
        <v>176</v>
      </c>
      <c r="K63" s="209" t="s">
        <v>177</v>
      </c>
      <c r="L63" s="210" t="s">
        <v>178</v>
      </c>
    </row>
    <row r="64" spans="1:12" ht="27" customHeight="1">
      <c r="A64" s="4" t="s">
        <v>30</v>
      </c>
      <c r="B64" s="4"/>
      <c r="C64" s="4"/>
      <c r="D64" s="5"/>
      <c r="E64" s="5"/>
      <c r="F64" s="5"/>
      <c r="G64" s="4"/>
      <c r="H64" s="4"/>
      <c r="I64" s="210"/>
      <c r="J64" s="210"/>
      <c r="K64" s="210"/>
      <c r="L64" s="210"/>
    </row>
    <row r="65" spans="1:12" ht="12.75" customHeight="1">
      <c r="A65" s="247" t="s">
        <v>10</v>
      </c>
      <c r="B65" s="52" t="s">
        <v>100</v>
      </c>
      <c r="C65" s="53">
        <v>100</v>
      </c>
      <c r="D65" s="31">
        <v>0.8</v>
      </c>
      <c r="E65" s="31">
        <v>0.2</v>
      </c>
      <c r="F65" s="31">
        <v>2.5</v>
      </c>
      <c r="G65" s="31">
        <v>14</v>
      </c>
      <c r="H65" s="31">
        <v>112</v>
      </c>
      <c r="I65" s="212">
        <v>17</v>
      </c>
      <c r="J65" s="212">
        <v>14</v>
      </c>
      <c r="K65" s="212">
        <v>0</v>
      </c>
      <c r="L65" s="212">
        <v>7</v>
      </c>
    </row>
    <row r="66" spans="1:12" ht="18" customHeight="1">
      <c r="A66" s="248"/>
      <c r="B66" s="72" t="s">
        <v>180</v>
      </c>
      <c r="C66" s="65">
        <v>250</v>
      </c>
      <c r="D66" s="63">
        <v>1.6</v>
      </c>
      <c r="E66" s="23">
        <v>5</v>
      </c>
      <c r="F66" s="63">
        <v>17.05</v>
      </c>
      <c r="G66" s="23">
        <v>120.25</v>
      </c>
      <c r="H66" s="63">
        <v>161</v>
      </c>
      <c r="I66" s="212">
        <v>32</v>
      </c>
      <c r="J66" s="212">
        <v>19</v>
      </c>
      <c r="K66" s="212">
        <v>0.9</v>
      </c>
      <c r="L66" s="212">
        <v>6.2</v>
      </c>
    </row>
    <row r="67" spans="1:12" ht="24.75" customHeight="1">
      <c r="A67" s="248"/>
      <c r="B67" s="54" t="s">
        <v>40</v>
      </c>
      <c r="C67" s="61">
        <v>100</v>
      </c>
      <c r="D67" s="36">
        <v>12.88</v>
      </c>
      <c r="E67" s="36">
        <v>24.7</v>
      </c>
      <c r="F67" s="36">
        <v>15.3</v>
      </c>
      <c r="G67" s="36">
        <v>379</v>
      </c>
      <c r="H67" s="36">
        <v>368</v>
      </c>
      <c r="I67" s="212"/>
      <c r="J67" s="212"/>
      <c r="K67" s="212"/>
      <c r="L67" s="212"/>
    </row>
    <row r="68" spans="1:12" s="10" customFormat="1" ht="19.5" customHeight="1">
      <c r="A68" s="248"/>
      <c r="B68" s="42" t="s">
        <v>201</v>
      </c>
      <c r="C68" s="45">
        <v>180</v>
      </c>
      <c r="D68" s="6">
        <v>10.88</v>
      </c>
      <c r="E68" s="6">
        <v>9.12</v>
      </c>
      <c r="F68" s="6">
        <v>30.6</v>
      </c>
      <c r="G68" s="6">
        <v>247.5</v>
      </c>
      <c r="H68" s="6">
        <v>301</v>
      </c>
      <c r="I68" s="212">
        <v>85.02</v>
      </c>
      <c r="J68" s="212">
        <v>8.1</v>
      </c>
      <c r="K68" s="212">
        <v>0.67</v>
      </c>
      <c r="L68" s="212">
        <v>1.13</v>
      </c>
    </row>
    <row r="69" spans="1:12" s="10" customFormat="1" ht="17.25" customHeight="1">
      <c r="A69" s="248"/>
      <c r="B69" s="72" t="s">
        <v>9</v>
      </c>
      <c r="C69" s="65">
        <v>42</v>
      </c>
      <c r="D69" s="16">
        <v>2.8</v>
      </c>
      <c r="E69" s="16">
        <v>0.5</v>
      </c>
      <c r="F69" s="16">
        <v>14</v>
      </c>
      <c r="G69" s="16">
        <v>73.1</v>
      </c>
      <c r="H69" s="18">
        <v>115</v>
      </c>
      <c r="I69" s="212">
        <v>102.5</v>
      </c>
      <c r="J69" s="212">
        <v>27.12</v>
      </c>
      <c r="K69" s="212">
        <v>0.52</v>
      </c>
      <c r="L69" s="212">
        <v>0</v>
      </c>
    </row>
    <row r="70" spans="1:12" s="10" customFormat="1" ht="19.5" customHeight="1">
      <c r="A70" s="248"/>
      <c r="B70" s="41" t="s">
        <v>138</v>
      </c>
      <c r="C70" s="40">
        <v>200</v>
      </c>
      <c r="D70" s="6">
        <v>5.8</v>
      </c>
      <c r="E70" s="6">
        <v>5</v>
      </c>
      <c r="F70" s="6">
        <v>9.6</v>
      </c>
      <c r="G70" s="6">
        <v>106</v>
      </c>
      <c r="H70" s="6">
        <v>515</v>
      </c>
      <c r="I70" s="211">
        <v>240</v>
      </c>
      <c r="J70" s="211">
        <v>28</v>
      </c>
      <c r="K70" s="211">
        <v>0.2</v>
      </c>
      <c r="L70" s="211">
        <v>2.6</v>
      </c>
    </row>
    <row r="71" spans="1:12" s="10" customFormat="1" ht="12.75" customHeight="1">
      <c r="A71" s="248"/>
      <c r="B71" s="42" t="s">
        <v>59</v>
      </c>
      <c r="C71" s="40">
        <v>200</v>
      </c>
      <c r="D71" s="30">
        <v>0.5</v>
      </c>
      <c r="E71" s="30">
        <v>0</v>
      </c>
      <c r="F71" s="30">
        <v>27</v>
      </c>
      <c r="G71" s="30">
        <v>110</v>
      </c>
      <c r="H71" s="30">
        <v>527</v>
      </c>
      <c r="I71" s="212">
        <v>14.4</v>
      </c>
      <c r="J71" s="212">
        <v>20.4</v>
      </c>
      <c r="K71" s="212">
        <v>1.2</v>
      </c>
      <c r="L71" s="212">
        <v>0</v>
      </c>
    </row>
    <row r="72" spans="1:12" s="10" customFormat="1" ht="15" customHeight="1">
      <c r="A72" s="249"/>
      <c r="B72" s="42" t="s">
        <v>39</v>
      </c>
      <c r="C72" s="40">
        <v>70</v>
      </c>
      <c r="D72" s="29">
        <v>5.32</v>
      </c>
      <c r="E72" s="29">
        <v>0.56</v>
      </c>
      <c r="F72" s="29">
        <v>34.44</v>
      </c>
      <c r="G72" s="30">
        <v>164.5</v>
      </c>
      <c r="H72" s="29">
        <v>114</v>
      </c>
      <c r="I72" s="212">
        <v>14.4</v>
      </c>
      <c r="J72" s="212">
        <v>20.4</v>
      </c>
      <c r="K72" s="212">
        <v>1.2</v>
      </c>
      <c r="L72" s="212">
        <v>0</v>
      </c>
    </row>
    <row r="73" spans="1:12" s="10" customFormat="1" ht="12.75">
      <c r="A73" s="27" t="s">
        <v>34</v>
      </c>
      <c r="B73" s="7"/>
      <c r="C73" s="24">
        <f>SUM(C65:C72)</f>
        <v>1142</v>
      </c>
      <c r="D73" s="28">
        <f>SUM(D65:D72)</f>
        <v>40.580000000000005</v>
      </c>
      <c r="E73" s="28">
        <f>SUM(E65:E72)</f>
        <v>45.08</v>
      </c>
      <c r="F73" s="28">
        <f>SUM(F65:F72)</f>
        <v>150.49</v>
      </c>
      <c r="G73" s="28">
        <f>SUM(G65:G72)</f>
        <v>1214.35</v>
      </c>
      <c r="H73" s="6"/>
      <c r="I73" s="28">
        <f>SUM(I65:I72)</f>
        <v>505.31999999999994</v>
      </c>
      <c r="J73" s="28">
        <f>SUM(J65:J72)</f>
        <v>137.02</v>
      </c>
      <c r="K73" s="28">
        <f>SUM(K65:K72)</f>
        <v>4.69</v>
      </c>
      <c r="L73" s="28">
        <f>SUM(L65:L72)</f>
        <v>16.93</v>
      </c>
    </row>
    <row r="74" spans="1:12" s="14" customFormat="1" ht="12.75">
      <c r="A74" s="250" t="s">
        <v>0</v>
      </c>
      <c r="B74" s="250" t="s">
        <v>2</v>
      </c>
      <c r="C74" s="250" t="s">
        <v>1</v>
      </c>
      <c r="D74" s="261" t="s">
        <v>13</v>
      </c>
      <c r="E74" s="261"/>
      <c r="F74" s="261"/>
      <c r="G74" s="250" t="s">
        <v>6</v>
      </c>
      <c r="H74" s="250" t="s">
        <v>7</v>
      </c>
      <c r="I74" s="243" t="s">
        <v>165</v>
      </c>
      <c r="J74" s="243"/>
      <c r="K74" s="243"/>
      <c r="L74" s="243"/>
    </row>
    <row r="75" spans="1:12" s="14" customFormat="1" ht="25.5">
      <c r="A75" s="251"/>
      <c r="B75" s="251"/>
      <c r="C75" s="251"/>
      <c r="D75" s="5" t="s">
        <v>3</v>
      </c>
      <c r="E75" s="5" t="s">
        <v>4</v>
      </c>
      <c r="F75" s="5" t="s">
        <v>5</v>
      </c>
      <c r="G75" s="251"/>
      <c r="H75" s="251"/>
      <c r="I75" s="209" t="s">
        <v>175</v>
      </c>
      <c r="J75" s="209" t="s">
        <v>176</v>
      </c>
      <c r="K75" s="209" t="s">
        <v>177</v>
      </c>
      <c r="L75" s="210" t="s">
        <v>178</v>
      </c>
    </row>
    <row r="76" spans="1:12" s="14" customFormat="1" ht="26.25" customHeight="1">
      <c r="A76" s="4" t="s">
        <v>31</v>
      </c>
      <c r="B76" s="4"/>
      <c r="C76" s="4"/>
      <c r="D76" s="5"/>
      <c r="E76" s="5"/>
      <c r="F76" s="5"/>
      <c r="G76" s="4"/>
      <c r="H76" s="4"/>
      <c r="I76" s="210"/>
      <c r="J76" s="210"/>
      <c r="K76" s="210"/>
      <c r="L76" s="210"/>
    </row>
    <row r="77" spans="1:12" ht="24.75" customHeight="1">
      <c r="A77" s="268" t="s">
        <v>10</v>
      </c>
      <c r="B77" s="42" t="s">
        <v>51</v>
      </c>
      <c r="C77" s="45">
        <v>100</v>
      </c>
      <c r="D77" s="30">
        <v>10.4</v>
      </c>
      <c r="E77" s="30">
        <v>10.1</v>
      </c>
      <c r="F77" s="30">
        <v>9.6</v>
      </c>
      <c r="G77" s="30">
        <v>136</v>
      </c>
      <c r="H77" s="30">
        <v>2</v>
      </c>
      <c r="I77" s="212">
        <v>46</v>
      </c>
      <c r="J77" s="212">
        <v>15</v>
      </c>
      <c r="K77" s="212">
        <v>0.67</v>
      </c>
      <c r="L77" s="212">
        <v>15.9</v>
      </c>
    </row>
    <row r="78" spans="1:12" ht="14.25" customHeight="1">
      <c r="A78" s="269"/>
      <c r="B78" s="44" t="s">
        <v>124</v>
      </c>
      <c r="C78" s="66">
        <v>250</v>
      </c>
      <c r="D78" s="23">
        <v>2.7</v>
      </c>
      <c r="E78" s="23">
        <v>2.9</v>
      </c>
      <c r="F78" s="23">
        <v>20.16</v>
      </c>
      <c r="G78" s="23">
        <v>111.3</v>
      </c>
      <c r="H78" s="62">
        <v>200</v>
      </c>
      <c r="I78" s="211">
        <v>35</v>
      </c>
      <c r="J78" s="211">
        <v>37.5</v>
      </c>
      <c r="K78" s="211">
        <v>0.12</v>
      </c>
      <c r="L78" s="211">
        <v>12</v>
      </c>
    </row>
    <row r="79" spans="1:12" ht="14.25" customHeight="1">
      <c r="A79" s="269"/>
      <c r="B79" s="54" t="s">
        <v>105</v>
      </c>
      <c r="C79" s="61">
        <v>100</v>
      </c>
      <c r="D79" s="30">
        <v>17.16</v>
      </c>
      <c r="E79" s="30">
        <v>18.33</v>
      </c>
      <c r="F79" s="30">
        <v>20.16</v>
      </c>
      <c r="G79" s="30">
        <v>247.4</v>
      </c>
      <c r="H79" s="30">
        <v>367</v>
      </c>
      <c r="I79" s="212">
        <v>26.66</v>
      </c>
      <c r="J79" s="212">
        <v>20</v>
      </c>
      <c r="K79" s="212">
        <v>0.256</v>
      </c>
      <c r="L79" s="212">
        <v>0</v>
      </c>
    </row>
    <row r="80" spans="1:12" ht="39" customHeight="1">
      <c r="A80" s="269"/>
      <c r="B80" s="42" t="s">
        <v>52</v>
      </c>
      <c r="C80" s="45">
        <v>180</v>
      </c>
      <c r="D80" s="30">
        <v>3.6</v>
      </c>
      <c r="E80" s="30">
        <v>9.36</v>
      </c>
      <c r="F80" s="30">
        <v>27.63</v>
      </c>
      <c r="G80" s="30">
        <v>208.8</v>
      </c>
      <c r="H80" s="30">
        <v>300</v>
      </c>
      <c r="I80" s="212">
        <v>122.6</v>
      </c>
      <c r="J80" s="212">
        <v>8.28</v>
      </c>
      <c r="K80" s="212">
        <v>1.067</v>
      </c>
      <c r="L80" s="212">
        <v>0.6</v>
      </c>
    </row>
    <row r="81" spans="1:12" ht="12.75" customHeight="1">
      <c r="A81" s="269"/>
      <c r="B81" s="72" t="s">
        <v>9</v>
      </c>
      <c r="C81" s="65">
        <v>42</v>
      </c>
      <c r="D81" s="16">
        <v>2.8</v>
      </c>
      <c r="E81" s="16">
        <v>0.5</v>
      </c>
      <c r="F81" s="16">
        <v>14</v>
      </c>
      <c r="G81" s="16">
        <v>73.1</v>
      </c>
      <c r="H81" s="18">
        <v>115</v>
      </c>
      <c r="I81" s="212">
        <v>102.5</v>
      </c>
      <c r="J81" s="212">
        <v>27.12</v>
      </c>
      <c r="K81" s="212">
        <v>0.52</v>
      </c>
      <c r="L81" s="212">
        <v>0</v>
      </c>
    </row>
    <row r="82" spans="1:12" s="11" customFormat="1" ht="12.75" customHeight="1">
      <c r="A82" s="269"/>
      <c r="B82" s="42" t="s">
        <v>39</v>
      </c>
      <c r="C82" s="40">
        <v>70</v>
      </c>
      <c r="D82" s="29">
        <v>5.32</v>
      </c>
      <c r="E82" s="29">
        <v>0.56</v>
      </c>
      <c r="F82" s="29">
        <v>34.44</v>
      </c>
      <c r="G82" s="30">
        <v>164.5</v>
      </c>
      <c r="H82" s="29">
        <v>114</v>
      </c>
      <c r="I82" s="212">
        <v>14.4</v>
      </c>
      <c r="J82" s="212">
        <v>20.4</v>
      </c>
      <c r="K82" s="212">
        <v>1.2</v>
      </c>
      <c r="L82" s="212">
        <v>0</v>
      </c>
    </row>
    <row r="83" spans="1:12" s="14" customFormat="1" ht="24">
      <c r="A83" s="269"/>
      <c r="B83" s="42" t="s">
        <v>150</v>
      </c>
      <c r="C83" s="40">
        <v>210</v>
      </c>
      <c r="D83" s="30">
        <v>6.09</v>
      </c>
      <c r="E83" s="30">
        <v>5.25</v>
      </c>
      <c r="F83" s="30">
        <v>8.4</v>
      </c>
      <c r="G83" s="30">
        <v>105</v>
      </c>
      <c r="H83" s="30">
        <v>535</v>
      </c>
      <c r="I83" s="212">
        <v>271.01</v>
      </c>
      <c r="J83" s="212">
        <v>27.3</v>
      </c>
      <c r="K83" s="212">
        <v>0.21</v>
      </c>
      <c r="L83" s="212">
        <v>0.21</v>
      </c>
    </row>
    <row r="84" spans="1:12" s="14" customFormat="1" ht="12.75">
      <c r="A84" s="270"/>
      <c r="B84" s="46" t="s">
        <v>125</v>
      </c>
      <c r="C84" s="40">
        <v>200</v>
      </c>
      <c r="D84" s="6">
        <v>0.44</v>
      </c>
      <c r="E84" s="6">
        <v>0.23</v>
      </c>
      <c r="F84" s="6">
        <v>23.44</v>
      </c>
      <c r="G84" s="6">
        <v>95.55</v>
      </c>
      <c r="H84" s="6">
        <v>886</v>
      </c>
      <c r="I84" s="212">
        <v>12</v>
      </c>
      <c r="J84" s="212">
        <v>4</v>
      </c>
      <c r="K84" s="212">
        <v>0.6</v>
      </c>
      <c r="L84" s="212">
        <v>3</v>
      </c>
    </row>
    <row r="85" spans="1:12" s="14" customFormat="1" ht="12.75">
      <c r="A85" s="27" t="s">
        <v>34</v>
      </c>
      <c r="B85" s="7"/>
      <c r="C85" s="8">
        <f>SUM(C77:C84)</f>
        <v>1152</v>
      </c>
      <c r="D85" s="28">
        <f>SUM(D77:D84)</f>
        <v>48.50999999999999</v>
      </c>
      <c r="E85" s="28">
        <f>SUM(E77:E84)</f>
        <v>47.23</v>
      </c>
      <c r="F85" s="28">
        <f>SUM(F77:F84)</f>
        <v>157.82999999999998</v>
      </c>
      <c r="G85" s="28">
        <f>SUM(G77:G84)</f>
        <v>1141.6499999999999</v>
      </c>
      <c r="H85" s="6"/>
      <c r="I85" s="28">
        <f>SUM(I77:I84)</f>
        <v>630.17</v>
      </c>
      <c r="J85" s="28">
        <f>SUM(J77:J84)</f>
        <v>159.60000000000002</v>
      </c>
      <c r="K85" s="28">
        <f>SUM(K77:K84)</f>
        <v>4.643</v>
      </c>
      <c r="L85" s="28">
        <f>SUM(L77:L84)</f>
        <v>31.71</v>
      </c>
    </row>
    <row r="86" spans="1:12" s="14" customFormat="1" ht="12.75">
      <c r="A86" s="250" t="s">
        <v>0</v>
      </c>
      <c r="B86" s="250" t="s">
        <v>2</v>
      </c>
      <c r="C86" s="250" t="s">
        <v>1</v>
      </c>
      <c r="D86" s="261" t="s">
        <v>13</v>
      </c>
      <c r="E86" s="261"/>
      <c r="F86" s="261"/>
      <c r="G86" s="250" t="s">
        <v>6</v>
      </c>
      <c r="H86" s="250" t="s">
        <v>7</v>
      </c>
      <c r="I86" s="243" t="s">
        <v>165</v>
      </c>
      <c r="J86" s="243"/>
      <c r="K86" s="243"/>
      <c r="L86" s="243"/>
    </row>
    <row r="87" spans="1:12" s="14" customFormat="1" ht="25.5">
      <c r="A87" s="251"/>
      <c r="B87" s="251"/>
      <c r="C87" s="251"/>
      <c r="D87" s="5" t="s">
        <v>3</v>
      </c>
      <c r="E87" s="5" t="s">
        <v>4</v>
      </c>
      <c r="F87" s="5" t="s">
        <v>5</v>
      </c>
      <c r="G87" s="251"/>
      <c r="H87" s="251"/>
      <c r="I87" s="209" t="s">
        <v>175</v>
      </c>
      <c r="J87" s="209" t="s">
        <v>176</v>
      </c>
      <c r="K87" s="209" t="s">
        <v>177</v>
      </c>
      <c r="L87" s="210" t="s">
        <v>178</v>
      </c>
    </row>
    <row r="88" spans="1:12" s="14" customFormat="1" ht="25.5">
      <c r="A88" s="5" t="s">
        <v>32</v>
      </c>
      <c r="B88" s="4"/>
      <c r="C88" s="4"/>
      <c r="D88" s="5"/>
      <c r="E88" s="5"/>
      <c r="F88" s="5"/>
      <c r="G88" s="4"/>
      <c r="H88" s="4"/>
      <c r="I88" s="210"/>
      <c r="J88" s="210"/>
      <c r="K88" s="210"/>
      <c r="L88" s="210"/>
    </row>
    <row r="89" spans="1:12" ht="15" customHeight="1">
      <c r="A89" s="268" t="s">
        <v>10</v>
      </c>
      <c r="B89" s="162" t="s">
        <v>170</v>
      </c>
      <c r="C89" s="163">
        <v>100</v>
      </c>
      <c r="D89" s="43">
        <v>1.1</v>
      </c>
      <c r="E89" s="43">
        <v>10.1</v>
      </c>
      <c r="F89" s="43">
        <v>9.1</v>
      </c>
      <c r="G89" s="163">
        <v>132</v>
      </c>
      <c r="H89" s="163">
        <v>19</v>
      </c>
      <c r="I89" s="212">
        <v>32</v>
      </c>
      <c r="J89" s="212">
        <v>34</v>
      </c>
      <c r="K89" s="212">
        <v>0.6</v>
      </c>
      <c r="L89" s="212">
        <v>4.5</v>
      </c>
    </row>
    <row r="90" spans="1:12" ht="12.75" customHeight="1">
      <c r="A90" s="269"/>
      <c r="B90" s="73" t="s">
        <v>99</v>
      </c>
      <c r="C90" s="50">
        <v>250</v>
      </c>
      <c r="D90" s="6">
        <v>1.6</v>
      </c>
      <c r="E90" s="6">
        <v>4.8</v>
      </c>
      <c r="F90" s="6">
        <v>6.23</v>
      </c>
      <c r="G90" s="6">
        <v>75.75</v>
      </c>
      <c r="H90" s="6">
        <v>145</v>
      </c>
      <c r="I90" s="212">
        <v>32</v>
      </c>
      <c r="J90" s="212">
        <v>29.3</v>
      </c>
      <c r="K90" s="212">
        <v>0.9</v>
      </c>
      <c r="L90" s="212">
        <v>6.2</v>
      </c>
    </row>
    <row r="91" spans="1:12" ht="23.25" customHeight="1">
      <c r="A91" s="269"/>
      <c r="B91" s="54" t="s">
        <v>54</v>
      </c>
      <c r="C91" s="61">
        <v>200</v>
      </c>
      <c r="D91" s="45">
        <v>6.25</v>
      </c>
      <c r="E91" s="45">
        <v>16.43</v>
      </c>
      <c r="F91" s="45">
        <v>12.75</v>
      </c>
      <c r="G91" s="36">
        <v>164.38</v>
      </c>
      <c r="H91" s="45">
        <v>366</v>
      </c>
      <c r="I91" s="212">
        <v>215.71</v>
      </c>
      <c r="J91" s="212">
        <v>27.68</v>
      </c>
      <c r="K91" s="212">
        <v>1.03</v>
      </c>
      <c r="L91" s="212">
        <v>0</v>
      </c>
    </row>
    <row r="92" spans="1:12" ht="12.75" customHeight="1">
      <c r="A92" s="269"/>
      <c r="B92" s="72" t="s">
        <v>9</v>
      </c>
      <c r="C92" s="65">
        <v>42</v>
      </c>
      <c r="D92" s="16">
        <v>2.8</v>
      </c>
      <c r="E92" s="16">
        <v>0.5</v>
      </c>
      <c r="F92" s="16">
        <v>14</v>
      </c>
      <c r="G92" s="16">
        <v>73.1</v>
      </c>
      <c r="H92" s="18">
        <v>115</v>
      </c>
      <c r="I92" s="212">
        <v>102.5</v>
      </c>
      <c r="J92" s="212">
        <v>27.12</v>
      </c>
      <c r="K92" s="212">
        <v>0.52</v>
      </c>
      <c r="L92" s="212">
        <v>0</v>
      </c>
    </row>
    <row r="93" spans="1:12" ht="12.75" customHeight="1">
      <c r="A93" s="269"/>
      <c r="B93" s="42" t="s">
        <v>39</v>
      </c>
      <c r="C93" s="40">
        <v>70</v>
      </c>
      <c r="D93" s="29">
        <v>5.32</v>
      </c>
      <c r="E93" s="29">
        <v>0.56</v>
      </c>
      <c r="F93" s="29">
        <v>34.44</v>
      </c>
      <c r="G93" s="30">
        <v>164.5</v>
      </c>
      <c r="H93" s="29">
        <v>114</v>
      </c>
      <c r="I93" s="212">
        <v>14.4</v>
      </c>
      <c r="J93" s="212">
        <v>20.4</v>
      </c>
      <c r="K93" s="212">
        <v>1.2</v>
      </c>
      <c r="L93" s="212">
        <v>0</v>
      </c>
    </row>
    <row r="94" spans="1:12" ht="12.75" customHeight="1">
      <c r="A94" s="269"/>
      <c r="B94" s="42" t="s">
        <v>132</v>
      </c>
      <c r="C94" s="40">
        <v>60</v>
      </c>
      <c r="D94" s="29">
        <v>5.5</v>
      </c>
      <c r="E94" s="29">
        <v>2</v>
      </c>
      <c r="F94" s="29">
        <v>37.4</v>
      </c>
      <c r="G94" s="30">
        <v>189</v>
      </c>
      <c r="H94" s="29">
        <v>593</v>
      </c>
      <c r="I94" s="212">
        <v>12.6</v>
      </c>
      <c r="J94" s="212">
        <v>19.2</v>
      </c>
      <c r="K94" s="212">
        <v>1.2</v>
      </c>
      <c r="L94" s="212">
        <v>0</v>
      </c>
    </row>
    <row r="95" spans="1:12" ht="12.75" customHeight="1">
      <c r="A95" s="269"/>
      <c r="B95" s="42" t="s">
        <v>191</v>
      </c>
      <c r="C95" s="40">
        <v>180</v>
      </c>
      <c r="D95" s="29">
        <v>0.9</v>
      </c>
      <c r="E95" s="29">
        <v>0.18</v>
      </c>
      <c r="F95" s="29">
        <v>18.18</v>
      </c>
      <c r="G95" s="30">
        <v>82.8</v>
      </c>
      <c r="H95" s="29">
        <v>537</v>
      </c>
      <c r="I95" s="212">
        <v>12.6</v>
      </c>
      <c r="J95" s="212">
        <v>7.2</v>
      </c>
      <c r="K95" s="212">
        <v>2.5</v>
      </c>
      <c r="L95" s="212">
        <v>3.6</v>
      </c>
    </row>
    <row r="96" spans="1:12" s="10" customFormat="1" ht="12.75">
      <c r="A96" s="27" t="s">
        <v>34</v>
      </c>
      <c r="B96" s="7"/>
      <c r="C96" s="8">
        <f>SUM(C89:C95)</f>
        <v>902</v>
      </c>
      <c r="D96" s="8">
        <f>SUM(D89:D95)</f>
        <v>23.47</v>
      </c>
      <c r="E96" s="8">
        <f>SUM(E89:E95)</f>
        <v>34.57</v>
      </c>
      <c r="F96" s="8">
        <f>SUM(F89:F95)</f>
        <v>132.1</v>
      </c>
      <c r="G96" s="8">
        <f>SUM(G89:G95)</f>
        <v>881.53</v>
      </c>
      <c r="H96" s="6"/>
      <c r="I96" s="8">
        <f>SUM(I89:I95)</f>
        <v>421.81000000000006</v>
      </c>
      <c r="J96" s="8">
        <f>SUM(J89:J95)</f>
        <v>164.89999999999998</v>
      </c>
      <c r="K96" s="8">
        <f>SUM(K89:K95)</f>
        <v>7.95</v>
      </c>
      <c r="L96" s="8">
        <f>SUM(L89:L95)</f>
        <v>14.299999999999999</v>
      </c>
    </row>
    <row r="97" spans="1:12" s="10" customFormat="1" ht="12.75">
      <c r="A97" s="250" t="s">
        <v>0</v>
      </c>
      <c r="B97" s="250" t="s">
        <v>2</v>
      </c>
      <c r="C97" s="250" t="s">
        <v>1</v>
      </c>
      <c r="D97" s="261" t="s">
        <v>13</v>
      </c>
      <c r="E97" s="261"/>
      <c r="F97" s="261"/>
      <c r="G97" s="250" t="s">
        <v>6</v>
      </c>
      <c r="H97" s="250" t="s">
        <v>7</v>
      </c>
      <c r="I97" s="243" t="s">
        <v>165</v>
      </c>
      <c r="J97" s="243"/>
      <c r="K97" s="243"/>
      <c r="L97" s="243"/>
    </row>
    <row r="98" spans="1:12" s="10" customFormat="1" ht="25.5">
      <c r="A98" s="251"/>
      <c r="B98" s="251"/>
      <c r="C98" s="251"/>
      <c r="D98" s="5" t="s">
        <v>3</v>
      </c>
      <c r="E98" s="5" t="s">
        <v>4</v>
      </c>
      <c r="F98" s="5" t="s">
        <v>5</v>
      </c>
      <c r="G98" s="251"/>
      <c r="H98" s="251"/>
      <c r="I98" s="209" t="s">
        <v>175</v>
      </c>
      <c r="J98" s="209" t="s">
        <v>176</v>
      </c>
      <c r="K98" s="209" t="s">
        <v>177</v>
      </c>
      <c r="L98" s="210" t="s">
        <v>178</v>
      </c>
    </row>
    <row r="99" spans="1:12" s="10" customFormat="1" ht="25.5">
      <c r="A99" s="4" t="s">
        <v>22</v>
      </c>
      <c r="B99" s="4"/>
      <c r="C99" s="4"/>
      <c r="D99" s="5"/>
      <c r="E99" s="5"/>
      <c r="F99" s="5"/>
      <c r="G99" s="4"/>
      <c r="H99" s="4"/>
      <c r="I99" s="210"/>
      <c r="J99" s="210"/>
      <c r="K99" s="210"/>
      <c r="L99" s="210"/>
    </row>
    <row r="100" spans="1:12" ht="12.75">
      <c r="A100" s="268" t="s">
        <v>10</v>
      </c>
      <c r="B100" s="52" t="s">
        <v>103</v>
      </c>
      <c r="C100" s="53">
        <v>100</v>
      </c>
      <c r="D100" s="34">
        <v>1.1</v>
      </c>
      <c r="E100" s="34">
        <v>0.1</v>
      </c>
      <c r="F100" s="34">
        <v>3.8</v>
      </c>
      <c r="G100" s="35">
        <v>24</v>
      </c>
      <c r="H100" s="34">
        <v>112</v>
      </c>
      <c r="I100" s="212">
        <v>14</v>
      </c>
      <c r="J100" s="212">
        <v>20</v>
      </c>
      <c r="K100" s="212">
        <v>0.9</v>
      </c>
      <c r="L100" s="212">
        <v>2.5</v>
      </c>
    </row>
    <row r="101" spans="1:12" ht="12.75" customHeight="1">
      <c r="A101" s="269"/>
      <c r="B101" s="72" t="s">
        <v>25</v>
      </c>
      <c r="C101" s="65">
        <v>250</v>
      </c>
      <c r="D101" s="6">
        <v>1.6</v>
      </c>
      <c r="E101" s="16">
        <v>5</v>
      </c>
      <c r="F101" s="6">
        <v>17.05</v>
      </c>
      <c r="G101" s="16">
        <v>120.25</v>
      </c>
      <c r="H101" s="6">
        <v>161</v>
      </c>
      <c r="I101" s="212"/>
      <c r="J101" s="212"/>
      <c r="K101" s="212"/>
      <c r="L101" s="212"/>
    </row>
    <row r="102" spans="1:12" ht="12.75">
      <c r="A102" s="269"/>
      <c r="B102" s="42" t="s">
        <v>44</v>
      </c>
      <c r="C102" s="45">
        <v>150</v>
      </c>
      <c r="D102" s="6">
        <v>14.22</v>
      </c>
      <c r="E102" s="6">
        <v>13</v>
      </c>
      <c r="F102" s="6">
        <v>21.77</v>
      </c>
      <c r="G102" s="6">
        <v>296.85</v>
      </c>
      <c r="H102" s="6">
        <v>339</v>
      </c>
      <c r="I102" s="212">
        <v>27.14</v>
      </c>
      <c r="J102" s="212">
        <v>12.99</v>
      </c>
      <c r="K102" s="212">
        <v>1.13</v>
      </c>
      <c r="L102" s="212">
        <v>0</v>
      </c>
    </row>
    <row r="103" spans="1:12" ht="12.75">
      <c r="A103" s="269"/>
      <c r="B103" s="48" t="s">
        <v>136</v>
      </c>
      <c r="C103" s="40">
        <v>180</v>
      </c>
      <c r="D103" s="16">
        <v>3.4</v>
      </c>
      <c r="E103" s="16">
        <v>8.1</v>
      </c>
      <c r="F103" s="16">
        <v>19.1</v>
      </c>
      <c r="G103" s="16">
        <v>163.8</v>
      </c>
      <c r="H103" s="18">
        <v>321</v>
      </c>
      <c r="I103" s="212"/>
      <c r="J103" s="212"/>
      <c r="K103" s="212"/>
      <c r="L103" s="212"/>
    </row>
    <row r="104" spans="1:12" ht="12.75" customHeight="1">
      <c r="A104" s="269"/>
      <c r="B104" s="72" t="s">
        <v>9</v>
      </c>
      <c r="C104" s="65">
        <v>42</v>
      </c>
      <c r="D104" s="16">
        <v>2.8</v>
      </c>
      <c r="E104" s="16">
        <v>0.5</v>
      </c>
      <c r="F104" s="16">
        <v>14</v>
      </c>
      <c r="G104" s="16">
        <v>73.1</v>
      </c>
      <c r="H104" s="18">
        <v>115</v>
      </c>
      <c r="I104" s="212">
        <v>102.5</v>
      </c>
      <c r="J104" s="212">
        <v>27.12</v>
      </c>
      <c r="K104" s="212">
        <v>0.52</v>
      </c>
      <c r="L104" s="212">
        <v>0</v>
      </c>
    </row>
    <row r="105" spans="1:12" ht="12.75" customHeight="1">
      <c r="A105" s="269"/>
      <c r="B105" s="42" t="s">
        <v>39</v>
      </c>
      <c r="C105" s="40">
        <v>50</v>
      </c>
      <c r="D105" s="29">
        <v>3.8</v>
      </c>
      <c r="E105" s="29">
        <v>0.4</v>
      </c>
      <c r="F105" s="29">
        <v>24.6</v>
      </c>
      <c r="G105" s="30">
        <v>117.5</v>
      </c>
      <c r="H105" s="29">
        <v>114</v>
      </c>
      <c r="I105" s="212">
        <v>14.4</v>
      </c>
      <c r="J105" s="212">
        <v>20.4</v>
      </c>
      <c r="K105" s="212">
        <v>1.2</v>
      </c>
      <c r="L105" s="212">
        <v>0</v>
      </c>
    </row>
    <row r="106" spans="1:12" ht="16.5" customHeight="1">
      <c r="A106" s="269"/>
      <c r="B106" s="42" t="s">
        <v>203</v>
      </c>
      <c r="C106" s="40">
        <v>200</v>
      </c>
      <c r="D106" s="29">
        <v>1</v>
      </c>
      <c r="E106" s="29">
        <v>0.2</v>
      </c>
      <c r="F106" s="29">
        <v>20.2</v>
      </c>
      <c r="G106" s="30">
        <v>92</v>
      </c>
      <c r="H106" s="29">
        <v>537</v>
      </c>
      <c r="I106" s="212">
        <v>12</v>
      </c>
      <c r="J106" s="212">
        <v>4</v>
      </c>
      <c r="K106" s="212">
        <v>0.8</v>
      </c>
      <c r="L106" s="212">
        <v>5.4</v>
      </c>
    </row>
    <row r="107" spans="1:12" s="14" customFormat="1" ht="12.75">
      <c r="A107" s="27" t="s">
        <v>34</v>
      </c>
      <c r="B107" s="7"/>
      <c r="C107" s="8">
        <f>SUM(C100:C106)</f>
        <v>972</v>
      </c>
      <c r="D107" s="28">
        <f>SUM(D100:D106)</f>
        <v>27.92</v>
      </c>
      <c r="E107" s="28">
        <f>SUM(E100:E106)</f>
        <v>27.3</v>
      </c>
      <c r="F107" s="28">
        <f>SUM(F100:F106)</f>
        <v>120.52</v>
      </c>
      <c r="G107" s="28">
        <f>SUM(G100:G106)</f>
        <v>887.5000000000001</v>
      </c>
      <c r="H107" s="6"/>
      <c r="I107" s="28">
        <f>SUM(I100:I106)</f>
        <v>170.04</v>
      </c>
      <c r="J107" s="28">
        <f>SUM(J100:J106)</f>
        <v>84.50999999999999</v>
      </c>
      <c r="K107" s="28">
        <f>SUM(K100:K106)</f>
        <v>4.55</v>
      </c>
      <c r="L107" s="28">
        <f>SUM(L100:L106)</f>
        <v>7.9</v>
      </c>
    </row>
    <row r="108" spans="1:12" s="14" customFormat="1" ht="24" customHeight="1">
      <c r="A108" s="250" t="s">
        <v>0</v>
      </c>
      <c r="B108" s="250" t="s">
        <v>2</v>
      </c>
      <c r="C108" s="250" t="s">
        <v>1</v>
      </c>
      <c r="D108" s="261" t="s">
        <v>13</v>
      </c>
      <c r="E108" s="261"/>
      <c r="F108" s="261"/>
      <c r="G108" s="250" t="s">
        <v>6</v>
      </c>
      <c r="H108" s="250" t="s">
        <v>7</v>
      </c>
      <c r="I108" s="243" t="s">
        <v>165</v>
      </c>
      <c r="J108" s="243"/>
      <c r="K108" s="243"/>
      <c r="L108" s="243"/>
    </row>
    <row r="109" spans="1:12" s="14" customFormat="1" ht="25.5">
      <c r="A109" s="251"/>
      <c r="B109" s="251"/>
      <c r="C109" s="251"/>
      <c r="D109" s="5" t="s">
        <v>3</v>
      </c>
      <c r="E109" s="5" t="s">
        <v>4</v>
      </c>
      <c r="F109" s="5" t="s">
        <v>5</v>
      </c>
      <c r="G109" s="251"/>
      <c r="H109" s="251"/>
      <c r="I109" s="209" t="s">
        <v>175</v>
      </c>
      <c r="J109" s="209" t="s">
        <v>176</v>
      </c>
      <c r="K109" s="209" t="s">
        <v>177</v>
      </c>
      <c r="L109" s="210" t="s">
        <v>178</v>
      </c>
    </row>
    <row r="110" spans="1:12" s="14" customFormat="1" ht="25.5">
      <c r="A110" s="4" t="s">
        <v>33</v>
      </c>
      <c r="B110" s="4"/>
      <c r="C110" s="4"/>
      <c r="D110" s="5"/>
      <c r="E110" s="5"/>
      <c r="F110" s="5"/>
      <c r="G110" s="4"/>
      <c r="H110" s="4"/>
      <c r="I110" s="210"/>
      <c r="J110" s="210"/>
      <c r="K110" s="210"/>
      <c r="L110" s="210"/>
    </row>
    <row r="111" spans="1:12" ht="12.75">
      <c r="A111" s="268" t="s">
        <v>10</v>
      </c>
      <c r="B111" s="42" t="s">
        <v>56</v>
      </c>
      <c r="C111" s="45">
        <v>100</v>
      </c>
      <c r="D111" s="30">
        <v>9.16</v>
      </c>
      <c r="E111" s="30">
        <v>5.8</v>
      </c>
      <c r="F111" s="30">
        <v>23.73</v>
      </c>
      <c r="G111" s="30">
        <v>244</v>
      </c>
      <c r="H111" s="30">
        <v>181</v>
      </c>
      <c r="I111" s="212">
        <v>26.66</v>
      </c>
      <c r="J111" s="212">
        <v>17.83</v>
      </c>
      <c r="K111" s="212">
        <v>0.25</v>
      </c>
      <c r="L111" s="212">
        <v>1.33</v>
      </c>
    </row>
    <row r="112" spans="1:12" ht="12.75">
      <c r="A112" s="269"/>
      <c r="B112" s="72" t="s">
        <v>146</v>
      </c>
      <c r="C112" s="65">
        <v>250</v>
      </c>
      <c r="D112" s="63">
        <v>2.3</v>
      </c>
      <c r="E112" s="63">
        <v>4.25</v>
      </c>
      <c r="F112" s="63">
        <v>15.12</v>
      </c>
      <c r="G112" s="63">
        <v>109.25</v>
      </c>
      <c r="H112" s="63">
        <v>149</v>
      </c>
      <c r="I112" s="212">
        <v>82.5</v>
      </c>
      <c r="J112" s="212">
        <v>22.5</v>
      </c>
      <c r="K112" s="212">
        <v>0.225</v>
      </c>
      <c r="L112" s="212">
        <v>1</v>
      </c>
    </row>
    <row r="113" spans="1:12" ht="12.75" customHeight="1">
      <c r="A113" s="269"/>
      <c r="B113" s="42" t="s">
        <v>117</v>
      </c>
      <c r="C113" s="45">
        <v>110</v>
      </c>
      <c r="D113" s="30">
        <v>14.85</v>
      </c>
      <c r="E113" s="30">
        <v>10.12</v>
      </c>
      <c r="F113" s="30">
        <v>9.46</v>
      </c>
      <c r="G113" s="30">
        <v>174.9</v>
      </c>
      <c r="H113" s="30">
        <v>581</v>
      </c>
      <c r="I113" s="212"/>
      <c r="J113" s="212"/>
      <c r="K113" s="212"/>
      <c r="L113" s="212"/>
    </row>
    <row r="114" spans="1:12" ht="12.75" customHeight="1">
      <c r="A114" s="269"/>
      <c r="B114" s="46" t="s">
        <v>45</v>
      </c>
      <c r="C114" s="45">
        <v>180</v>
      </c>
      <c r="D114" s="30">
        <v>3.78</v>
      </c>
      <c r="E114" s="30">
        <v>7.92</v>
      </c>
      <c r="F114" s="30">
        <v>19.62</v>
      </c>
      <c r="G114" s="30">
        <v>165.6</v>
      </c>
      <c r="H114" s="30">
        <v>434</v>
      </c>
      <c r="I114" s="212"/>
      <c r="J114" s="212"/>
      <c r="K114" s="212"/>
      <c r="L114" s="212"/>
    </row>
    <row r="115" spans="1:12" ht="12.75" customHeight="1">
      <c r="A115" s="269"/>
      <c r="B115" s="72" t="s">
        <v>9</v>
      </c>
      <c r="C115" s="65">
        <v>42</v>
      </c>
      <c r="D115" s="16">
        <v>2.8</v>
      </c>
      <c r="E115" s="16">
        <v>0.5</v>
      </c>
      <c r="F115" s="16">
        <v>14</v>
      </c>
      <c r="G115" s="16">
        <v>73.1</v>
      </c>
      <c r="H115" s="18">
        <v>115</v>
      </c>
      <c r="I115" s="212">
        <v>102.5</v>
      </c>
      <c r="J115" s="212">
        <v>27.12</v>
      </c>
      <c r="K115" s="212">
        <v>0.52</v>
      </c>
      <c r="L115" s="212">
        <v>0</v>
      </c>
    </row>
    <row r="116" spans="1:12" ht="12.75" customHeight="1">
      <c r="A116" s="269"/>
      <c r="B116" s="42" t="s">
        <v>59</v>
      </c>
      <c r="C116" s="40">
        <v>200</v>
      </c>
      <c r="D116" s="30">
        <v>0.5</v>
      </c>
      <c r="E116" s="30">
        <v>0</v>
      </c>
      <c r="F116" s="30">
        <v>27</v>
      </c>
      <c r="G116" s="30">
        <v>110</v>
      </c>
      <c r="H116" s="30">
        <v>527</v>
      </c>
      <c r="I116" s="212">
        <v>14.4</v>
      </c>
      <c r="J116" s="212">
        <v>20.4</v>
      </c>
      <c r="K116" s="212">
        <v>1.2</v>
      </c>
      <c r="L116" s="212">
        <v>0</v>
      </c>
    </row>
    <row r="117" spans="1:12" ht="12.75" customHeight="1">
      <c r="A117" s="269"/>
      <c r="B117" s="42" t="s">
        <v>39</v>
      </c>
      <c r="C117" s="40">
        <v>70</v>
      </c>
      <c r="D117" s="29">
        <v>5.32</v>
      </c>
      <c r="E117" s="29">
        <v>0.56</v>
      </c>
      <c r="F117" s="29">
        <v>34.44</v>
      </c>
      <c r="G117" s="30">
        <v>164.5</v>
      </c>
      <c r="H117" s="29">
        <v>114</v>
      </c>
      <c r="I117" s="212">
        <v>14.4</v>
      </c>
      <c r="J117" s="212">
        <v>20.4</v>
      </c>
      <c r="K117" s="212">
        <v>1.2</v>
      </c>
      <c r="L117" s="212">
        <v>0</v>
      </c>
    </row>
    <row r="118" spans="1:12" s="11" customFormat="1" ht="12.75">
      <c r="A118" s="27" t="s">
        <v>34</v>
      </c>
      <c r="B118" s="7"/>
      <c r="C118" s="8">
        <f>SUM(C111:C117)</f>
        <v>952</v>
      </c>
      <c r="D118" s="28">
        <f>SUM(D111:D117)</f>
        <v>38.71</v>
      </c>
      <c r="E118" s="28">
        <f>SUM(E111:E117)</f>
        <v>29.150000000000002</v>
      </c>
      <c r="F118" s="28">
        <f>SUM(F111:F117)</f>
        <v>143.37</v>
      </c>
      <c r="G118" s="28">
        <f>SUM(G111:G117)</f>
        <v>1041.35</v>
      </c>
      <c r="H118" s="6"/>
      <c r="I118" s="28">
        <f>SUM(I111:I117)</f>
        <v>240.46</v>
      </c>
      <c r="J118" s="28">
        <f>SUM(J111:J117)</f>
        <v>108.25</v>
      </c>
      <c r="K118" s="28">
        <f>SUM(K111:K117)</f>
        <v>3.3949999999999996</v>
      </c>
      <c r="L118" s="28">
        <f>SUM(L111:L117)</f>
        <v>2.33</v>
      </c>
    </row>
    <row r="119" spans="1:12" s="10" customFormat="1" ht="11.25" customHeight="1">
      <c r="A119" s="250" t="s">
        <v>0</v>
      </c>
      <c r="B119" s="250" t="s">
        <v>2</v>
      </c>
      <c r="C119" s="250" t="s">
        <v>1</v>
      </c>
      <c r="D119" s="261" t="s">
        <v>13</v>
      </c>
      <c r="E119" s="261"/>
      <c r="F119" s="261"/>
      <c r="G119" s="250" t="s">
        <v>6</v>
      </c>
      <c r="H119" s="250" t="s">
        <v>7</v>
      </c>
      <c r="I119" s="243" t="s">
        <v>165</v>
      </c>
      <c r="J119" s="243"/>
      <c r="K119" s="243"/>
      <c r="L119" s="243"/>
    </row>
    <row r="120" spans="1:12" s="10" customFormat="1" ht="32.25" customHeight="1">
      <c r="A120" s="251"/>
      <c r="B120" s="251"/>
      <c r="C120" s="251"/>
      <c r="D120" s="5" t="s">
        <v>3</v>
      </c>
      <c r="E120" s="5" t="s">
        <v>4</v>
      </c>
      <c r="F120" s="5" t="s">
        <v>5</v>
      </c>
      <c r="G120" s="251"/>
      <c r="H120" s="251"/>
      <c r="I120" s="209" t="s">
        <v>175</v>
      </c>
      <c r="J120" s="209" t="s">
        <v>176</v>
      </c>
      <c r="K120" s="209" t="s">
        <v>177</v>
      </c>
      <c r="L120" s="210" t="s">
        <v>178</v>
      </c>
    </row>
    <row r="121" spans="1:12" s="10" customFormat="1" ht="28.5" customHeight="1">
      <c r="A121" s="5" t="s">
        <v>24</v>
      </c>
      <c r="B121" s="4"/>
      <c r="C121" s="4"/>
      <c r="D121" s="5"/>
      <c r="E121" s="5"/>
      <c r="F121" s="5"/>
      <c r="G121" s="4"/>
      <c r="H121" s="4"/>
      <c r="I121" s="210"/>
      <c r="J121" s="210"/>
      <c r="K121" s="210"/>
      <c r="L121" s="210"/>
    </row>
    <row r="122" spans="1:12" ht="16.5" customHeight="1">
      <c r="A122" s="268" t="s">
        <v>10</v>
      </c>
      <c r="B122" s="52" t="s">
        <v>100</v>
      </c>
      <c r="C122" s="53">
        <v>100</v>
      </c>
      <c r="D122" s="31">
        <v>0.8</v>
      </c>
      <c r="E122" s="31">
        <v>0.2</v>
      </c>
      <c r="F122" s="31">
        <v>2.5</v>
      </c>
      <c r="G122" s="31">
        <v>14</v>
      </c>
      <c r="H122" s="31">
        <v>112</v>
      </c>
      <c r="I122" s="212">
        <v>17</v>
      </c>
      <c r="J122" s="212">
        <v>14</v>
      </c>
      <c r="K122" s="212">
        <v>0</v>
      </c>
      <c r="L122" s="212">
        <v>7</v>
      </c>
    </row>
    <row r="123" spans="1:12" ht="14.25" customHeight="1">
      <c r="A123" s="269"/>
      <c r="B123" s="72" t="s">
        <v>153</v>
      </c>
      <c r="C123" s="65">
        <v>265</v>
      </c>
      <c r="D123" s="63">
        <v>5.46</v>
      </c>
      <c r="E123" s="23">
        <v>27.7</v>
      </c>
      <c r="F123" s="63">
        <v>27.6</v>
      </c>
      <c r="G123" s="23">
        <v>188.6</v>
      </c>
      <c r="H123" s="63">
        <v>133</v>
      </c>
      <c r="I123" s="212">
        <v>130</v>
      </c>
      <c r="J123" s="212">
        <v>2.51</v>
      </c>
      <c r="K123" s="212">
        <v>0.11</v>
      </c>
      <c r="L123" s="212">
        <v>0.5</v>
      </c>
    </row>
    <row r="124" spans="1:12" ht="11.25" customHeight="1">
      <c r="A124" s="269"/>
      <c r="B124" s="54" t="s">
        <v>40</v>
      </c>
      <c r="C124" s="61">
        <v>100</v>
      </c>
      <c r="D124" s="36">
        <v>2.88</v>
      </c>
      <c r="E124" s="36">
        <v>4.7</v>
      </c>
      <c r="F124" s="36">
        <v>25.3</v>
      </c>
      <c r="G124" s="36">
        <v>379</v>
      </c>
      <c r="H124" s="36">
        <v>368</v>
      </c>
      <c r="I124" s="212">
        <v>47</v>
      </c>
      <c r="J124" s="212">
        <v>9</v>
      </c>
      <c r="K124" s="212">
        <v>0.33</v>
      </c>
      <c r="L124" s="212">
        <v>0</v>
      </c>
    </row>
    <row r="125" spans="1:12" ht="15.75" customHeight="1">
      <c r="A125" s="269"/>
      <c r="B125" s="42" t="s">
        <v>109</v>
      </c>
      <c r="C125" s="45">
        <v>180</v>
      </c>
      <c r="D125" s="63">
        <v>5.5</v>
      </c>
      <c r="E125" s="63">
        <v>7.56</v>
      </c>
      <c r="F125" s="63">
        <v>22.5</v>
      </c>
      <c r="G125" s="63">
        <v>180</v>
      </c>
      <c r="H125" s="63">
        <v>427</v>
      </c>
      <c r="I125" s="212">
        <v>96</v>
      </c>
      <c r="J125" s="212">
        <v>27</v>
      </c>
      <c r="K125" s="212">
        <v>0.9</v>
      </c>
      <c r="L125" s="212">
        <v>0.48</v>
      </c>
    </row>
    <row r="126" spans="1:12" ht="15" customHeight="1">
      <c r="A126" s="269"/>
      <c r="B126" s="42" t="s">
        <v>39</v>
      </c>
      <c r="C126" s="40">
        <v>70</v>
      </c>
      <c r="D126" s="29">
        <v>5.32</v>
      </c>
      <c r="E126" s="29">
        <v>0.56</v>
      </c>
      <c r="F126" s="29">
        <v>34.44</v>
      </c>
      <c r="G126" s="30">
        <v>164.5</v>
      </c>
      <c r="H126" s="29">
        <v>114</v>
      </c>
      <c r="I126" s="212">
        <v>14.4</v>
      </c>
      <c r="J126" s="212">
        <v>20.4</v>
      </c>
      <c r="K126" s="212">
        <v>1.2</v>
      </c>
      <c r="L126" s="212">
        <v>0</v>
      </c>
    </row>
    <row r="127" spans="1:12" ht="15" customHeight="1">
      <c r="A127" s="269"/>
      <c r="B127" s="72" t="s">
        <v>9</v>
      </c>
      <c r="C127" s="65">
        <v>42</v>
      </c>
      <c r="D127" s="16">
        <v>2.8</v>
      </c>
      <c r="E127" s="16">
        <v>0.5</v>
      </c>
      <c r="F127" s="16">
        <v>14</v>
      </c>
      <c r="G127" s="16">
        <v>73.1</v>
      </c>
      <c r="H127" s="18">
        <v>115</v>
      </c>
      <c r="I127" s="212">
        <v>102.5</v>
      </c>
      <c r="J127" s="212">
        <v>27.12</v>
      </c>
      <c r="K127" s="212">
        <v>0.52</v>
      </c>
      <c r="L127" s="212">
        <v>0</v>
      </c>
    </row>
    <row r="128" spans="1:12" ht="27" customHeight="1">
      <c r="A128" s="269"/>
      <c r="B128" s="42" t="s">
        <v>185</v>
      </c>
      <c r="C128" s="40">
        <v>200</v>
      </c>
      <c r="D128" s="16">
        <v>1</v>
      </c>
      <c r="E128" s="16">
        <v>0.2</v>
      </c>
      <c r="F128" s="16">
        <v>0.2</v>
      </c>
      <c r="G128" s="16">
        <v>92</v>
      </c>
      <c r="H128" s="18">
        <v>537</v>
      </c>
      <c r="I128" s="211">
        <v>14</v>
      </c>
      <c r="J128" s="211">
        <v>8</v>
      </c>
      <c r="K128" s="211">
        <v>2.8</v>
      </c>
      <c r="L128" s="211">
        <v>4</v>
      </c>
    </row>
    <row r="129" spans="1:12" s="11" customFormat="1" ht="15" customHeight="1">
      <c r="A129" s="27" t="s">
        <v>34</v>
      </c>
      <c r="B129" s="7"/>
      <c r="C129" s="24">
        <f>SUM(C123:C128)</f>
        <v>857</v>
      </c>
      <c r="D129" s="28">
        <f>SUM(D123:D128)</f>
        <v>22.96</v>
      </c>
      <c r="E129" s="28">
        <f>SUM(E123:E128)</f>
        <v>41.220000000000006</v>
      </c>
      <c r="F129" s="28">
        <f>SUM(F123:F128)</f>
        <v>124.04</v>
      </c>
      <c r="G129" s="28">
        <f>SUM(G123:G128)</f>
        <v>1077.2</v>
      </c>
      <c r="H129" s="6"/>
      <c r="I129" s="28">
        <f>SUM(I123:I128)</f>
        <v>403.9</v>
      </c>
      <c r="J129" s="28">
        <f>SUM(J123:J128)</f>
        <v>94.03</v>
      </c>
      <c r="K129" s="28">
        <f>SUM(K123:K128)</f>
        <v>5.859999999999999</v>
      </c>
      <c r="L129" s="28">
        <f>SUM(L123:L128)</f>
        <v>4.98</v>
      </c>
    </row>
    <row r="130" spans="1:12" s="10" customFormat="1" ht="11.25" customHeight="1">
      <c r="A130" s="250" t="s">
        <v>0</v>
      </c>
      <c r="B130" s="250" t="s">
        <v>2</v>
      </c>
      <c r="C130" s="250" t="s">
        <v>1</v>
      </c>
      <c r="D130" s="261" t="s">
        <v>13</v>
      </c>
      <c r="E130" s="261"/>
      <c r="F130" s="261"/>
      <c r="G130" s="250" t="s">
        <v>6</v>
      </c>
      <c r="H130" s="250" t="s">
        <v>7</v>
      </c>
      <c r="I130" s="243" t="s">
        <v>165</v>
      </c>
      <c r="J130" s="243"/>
      <c r="K130" s="243"/>
      <c r="L130" s="243"/>
    </row>
    <row r="131" spans="1:12" s="10" customFormat="1" ht="34.5" customHeight="1">
      <c r="A131" s="251"/>
      <c r="B131" s="251"/>
      <c r="C131" s="251"/>
      <c r="D131" s="5" t="s">
        <v>3</v>
      </c>
      <c r="E131" s="5" t="s">
        <v>4</v>
      </c>
      <c r="F131" s="5" t="s">
        <v>5</v>
      </c>
      <c r="G131" s="251"/>
      <c r="H131" s="251"/>
      <c r="I131" s="209" t="s">
        <v>175</v>
      </c>
      <c r="J131" s="209" t="s">
        <v>176</v>
      </c>
      <c r="K131" s="209" t="s">
        <v>177</v>
      </c>
      <c r="L131" s="210" t="s">
        <v>178</v>
      </c>
    </row>
    <row r="132" spans="1:12" s="10" customFormat="1" ht="32.25" customHeight="1">
      <c r="A132" s="5" t="s">
        <v>119</v>
      </c>
      <c r="B132" s="4"/>
      <c r="C132" s="4"/>
      <c r="D132" s="5"/>
      <c r="E132" s="5"/>
      <c r="F132" s="5"/>
      <c r="G132" s="4"/>
      <c r="H132" s="4"/>
      <c r="I132" s="210"/>
      <c r="J132" s="210"/>
      <c r="K132" s="210"/>
      <c r="L132" s="210"/>
    </row>
    <row r="133" spans="1:12" ht="12.75" customHeight="1">
      <c r="A133" s="268" t="s">
        <v>10</v>
      </c>
      <c r="B133" s="52" t="s">
        <v>103</v>
      </c>
      <c r="C133" s="53">
        <v>100</v>
      </c>
      <c r="D133" s="34">
        <v>1.1</v>
      </c>
      <c r="E133" s="34">
        <v>0.1</v>
      </c>
      <c r="F133" s="34">
        <v>3.8</v>
      </c>
      <c r="G133" s="35">
        <v>24</v>
      </c>
      <c r="H133" s="34">
        <v>112</v>
      </c>
      <c r="I133" s="212">
        <v>14</v>
      </c>
      <c r="J133" s="212">
        <v>20</v>
      </c>
      <c r="K133" s="212">
        <v>0.9</v>
      </c>
      <c r="L133" s="212">
        <v>2.5</v>
      </c>
    </row>
    <row r="134" spans="1:12" ht="24" customHeight="1">
      <c r="A134" s="269"/>
      <c r="B134" s="72" t="s">
        <v>18</v>
      </c>
      <c r="C134" s="66">
        <v>250</v>
      </c>
      <c r="D134" s="23">
        <v>2.7</v>
      </c>
      <c r="E134" s="23">
        <v>2.85</v>
      </c>
      <c r="F134" s="23">
        <v>28.82</v>
      </c>
      <c r="G134" s="23">
        <v>111.25</v>
      </c>
      <c r="H134" s="62">
        <v>152</v>
      </c>
      <c r="I134" s="212">
        <v>55</v>
      </c>
      <c r="J134" s="212">
        <v>12.5</v>
      </c>
      <c r="K134" s="212">
        <v>0.1</v>
      </c>
      <c r="L134" s="212">
        <v>0</v>
      </c>
    </row>
    <row r="135" spans="1:12" ht="24">
      <c r="A135" s="269"/>
      <c r="B135" s="55" t="s">
        <v>134</v>
      </c>
      <c r="C135" s="74">
        <v>140</v>
      </c>
      <c r="D135" s="16">
        <v>11.46</v>
      </c>
      <c r="E135" s="16">
        <v>8.67</v>
      </c>
      <c r="F135" s="16">
        <v>4.87</v>
      </c>
      <c r="G135" s="16">
        <v>277</v>
      </c>
      <c r="H135" s="18">
        <v>0.9129464285714286</v>
      </c>
      <c r="I135" s="212">
        <v>60.32</v>
      </c>
      <c r="J135" s="212">
        <v>20.6</v>
      </c>
      <c r="K135" s="212">
        <v>0.21</v>
      </c>
      <c r="L135" s="212">
        <v>1.96</v>
      </c>
    </row>
    <row r="136" spans="1:12" ht="15" customHeight="1">
      <c r="A136" s="269"/>
      <c r="B136" s="42" t="s">
        <v>116</v>
      </c>
      <c r="C136" s="45">
        <v>180</v>
      </c>
      <c r="D136" s="16">
        <v>4.32</v>
      </c>
      <c r="E136" s="16">
        <v>2.7</v>
      </c>
      <c r="F136" s="16">
        <v>18.72</v>
      </c>
      <c r="G136" s="16">
        <v>207</v>
      </c>
      <c r="H136" s="18">
        <v>124</v>
      </c>
      <c r="I136" s="212">
        <v>69.6</v>
      </c>
      <c r="J136" s="212">
        <v>12.3</v>
      </c>
      <c r="K136" s="212">
        <v>10.8</v>
      </c>
      <c r="L136" s="212">
        <v>0.2</v>
      </c>
    </row>
    <row r="137" spans="1:12" ht="15" customHeight="1">
      <c r="A137" s="269"/>
      <c r="B137" s="72" t="s">
        <v>9</v>
      </c>
      <c r="C137" s="65">
        <v>42</v>
      </c>
      <c r="D137" s="16">
        <v>2.8</v>
      </c>
      <c r="E137" s="16">
        <v>0.5</v>
      </c>
      <c r="F137" s="16">
        <v>14</v>
      </c>
      <c r="G137" s="16">
        <v>73.1</v>
      </c>
      <c r="H137" s="18">
        <v>115</v>
      </c>
      <c r="I137" s="212">
        <v>102.5</v>
      </c>
      <c r="J137" s="212">
        <v>27.12</v>
      </c>
      <c r="K137" s="212">
        <v>0.52</v>
      </c>
      <c r="L137" s="212">
        <v>0</v>
      </c>
    </row>
    <row r="138" spans="1:12" ht="11.25" customHeight="1">
      <c r="A138" s="269"/>
      <c r="B138" s="42" t="s">
        <v>39</v>
      </c>
      <c r="C138" s="40">
        <v>70</v>
      </c>
      <c r="D138" s="29">
        <v>5.32</v>
      </c>
      <c r="E138" s="29">
        <v>0.56</v>
      </c>
      <c r="F138" s="29">
        <v>34.44</v>
      </c>
      <c r="G138" s="30">
        <v>164.5</v>
      </c>
      <c r="H138" s="29">
        <v>114</v>
      </c>
      <c r="I138" s="212">
        <v>14.4</v>
      </c>
      <c r="J138" s="212">
        <v>20.4</v>
      </c>
      <c r="K138" s="212">
        <v>1.2</v>
      </c>
      <c r="L138" s="212">
        <v>0</v>
      </c>
    </row>
    <row r="139" spans="1:12" ht="15" customHeight="1">
      <c r="A139" s="269"/>
      <c r="B139" s="42" t="s">
        <v>118</v>
      </c>
      <c r="C139" s="45">
        <v>200</v>
      </c>
      <c r="D139" s="16">
        <v>0.14</v>
      </c>
      <c r="E139" s="16">
        <v>0.056</v>
      </c>
      <c r="F139" s="16">
        <v>27.27</v>
      </c>
      <c r="G139" s="16">
        <v>110.2</v>
      </c>
      <c r="H139" s="18">
        <v>378</v>
      </c>
      <c r="I139" s="212">
        <v>12</v>
      </c>
      <c r="J139" s="212">
        <v>4</v>
      </c>
      <c r="K139" s="212">
        <v>0.6</v>
      </c>
      <c r="L139" s="212">
        <v>3</v>
      </c>
    </row>
    <row r="140" spans="1:12" s="11" customFormat="1" ht="15" customHeight="1">
      <c r="A140" s="196"/>
      <c r="B140" s="7"/>
      <c r="C140" s="24">
        <f>SUM(C133:C139)</f>
        <v>982</v>
      </c>
      <c r="D140" s="28">
        <f>SUM(D133:D139)</f>
        <v>27.840000000000003</v>
      </c>
      <c r="E140" s="28">
        <f>SUM(E133:E139)</f>
        <v>15.436</v>
      </c>
      <c r="F140" s="28">
        <f>SUM(F133:F139)</f>
        <v>131.92</v>
      </c>
      <c r="G140" s="28">
        <f>SUM(G134:G139)</f>
        <v>943.0500000000001</v>
      </c>
      <c r="H140" s="6"/>
      <c r="I140" s="28">
        <f>SUM(I134:I139)</f>
        <v>313.81999999999994</v>
      </c>
      <c r="J140" s="28">
        <f>SUM(J134:J139)</f>
        <v>96.92000000000002</v>
      </c>
      <c r="K140" s="28">
        <f>SUM(K134:K139)</f>
        <v>13.43</v>
      </c>
      <c r="L140" s="28">
        <f>SUM(L134:L139)</f>
        <v>5.16</v>
      </c>
    </row>
    <row r="141" spans="1:12" s="14" customFormat="1" ht="18" customHeight="1">
      <c r="A141" s="174"/>
      <c r="B141" s="38"/>
      <c r="C141" s="250" t="s">
        <v>1</v>
      </c>
      <c r="D141" s="261" t="s">
        <v>13</v>
      </c>
      <c r="E141" s="261"/>
      <c r="F141" s="261"/>
      <c r="G141" s="250" t="s">
        <v>6</v>
      </c>
      <c r="H141" s="38"/>
      <c r="I141" s="243" t="s">
        <v>165</v>
      </c>
      <c r="J141" s="243"/>
      <c r="K141" s="243"/>
      <c r="L141" s="243"/>
    </row>
    <row r="142" spans="1:12" s="14" customFormat="1" ht="24" customHeight="1">
      <c r="A142" s="174"/>
      <c r="B142" s="38"/>
      <c r="C142" s="250"/>
      <c r="D142" s="240" t="s">
        <v>3</v>
      </c>
      <c r="E142" s="240" t="s">
        <v>4</v>
      </c>
      <c r="F142" s="240" t="s">
        <v>5</v>
      </c>
      <c r="G142" s="250"/>
      <c r="H142" s="38"/>
      <c r="I142" s="209" t="s">
        <v>175</v>
      </c>
      <c r="J142" s="209" t="s">
        <v>176</v>
      </c>
      <c r="K142" s="209" t="s">
        <v>177</v>
      </c>
      <c r="L142" s="210" t="s">
        <v>178</v>
      </c>
    </row>
    <row r="143" spans="1:12" s="14" customFormat="1" ht="12.75" customHeight="1">
      <c r="A143" s="254" t="s">
        <v>120</v>
      </c>
      <c r="B143" s="255"/>
      <c r="C143" s="241">
        <f>C140+C129+C118+C107+C96+C85+C73+C61+C50+C38+C26+C14</f>
        <v>12314</v>
      </c>
      <c r="D143" s="241">
        <f>D140+D129+D118+D107+D96+D85+D73+D61+D50+D38+D26+D14</f>
        <v>418.47999999999996</v>
      </c>
      <c r="E143" s="241">
        <f>E140+E129+E118+E107+E96+E85+E73+E61+E50+E38+E26+E14</f>
        <v>423.416</v>
      </c>
      <c r="F143" s="241">
        <f>F140+F129+F118+F107+F96+F85+F73+F61+F50+F38+F26+F14</f>
        <v>1584.4399999999998</v>
      </c>
      <c r="G143" s="241">
        <f>G140+G129+G118+G107+G96+G85+G73+G61+G50+G38+G26+G14</f>
        <v>11959.029999999999</v>
      </c>
      <c r="H143" s="242"/>
      <c r="I143" s="209"/>
      <c r="J143" s="209"/>
      <c r="K143" s="209"/>
      <c r="L143" s="230"/>
    </row>
    <row r="144" spans="1:12" s="14" customFormat="1" ht="20.25" customHeight="1">
      <c r="A144" s="254" t="s">
        <v>111</v>
      </c>
      <c r="B144" s="256"/>
      <c r="C144" s="176">
        <f>C143/12</f>
        <v>1026.1666666666667</v>
      </c>
      <c r="D144" s="176">
        <f>D143/12</f>
        <v>34.87333333333333</v>
      </c>
      <c r="E144" s="176">
        <f>E143/12</f>
        <v>35.284666666666666</v>
      </c>
      <c r="F144" s="176">
        <f>F143/12</f>
        <v>132.03666666666666</v>
      </c>
      <c r="G144" s="176">
        <f>G143/12</f>
        <v>996.5858333333332</v>
      </c>
      <c r="H144" s="242"/>
      <c r="I144" s="209"/>
      <c r="J144" s="209"/>
      <c r="K144" s="209"/>
      <c r="L144" s="230"/>
    </row>
    <row r="145" spans="1:12" s="14" customFormat="1" ht="33.75" customHeight="1">
      <c r="A145" s="245" t="s">
        <v>221</v>
      </c>
      <c r="B145" s="246"/>
      <c r="C145" s="27"/>
      <c r="D145" s="27">
        <v>31.5</v>
      </c>
      <c r="E145" s="27">
        <v>32.2</v>
      </c>
      <c r="F145" s="27">
        <v>134.5</v>
      </c>
      <c r="G145" s="27">
        <v>952</v>
      </c>
      <c r="H145" s="242"/>
      <c r="I145" s="209"/>
      <c r="J145" s="209"/>
      <c r="K145" s="209"/>
      <c r="L145" s="230"/>
    </row>
    <row r="146" spans="9:12" s="14" customFormat="1" ht="15.75" customHeight="1">
      <c r="I146" s="216"/>
      <c r="J146" s="216"/>
      <c r="K146" s="216"/>
      <c r="L146" s="216"/>
    </row>
    <row r="147" spans="9:12" s="14" customFormat="1" ht="15" customHeight="1">
      <c r="I147" s="216"/>
      <c r="J147" s="216"/>
      <c r="K147" s="216"/>
      <c r="L147" s="216"/>
    </row>
    <row r="148" spans="9:12" s="14" customFormat="1" ht="15" customHeight="1">
      <c r="I148" s="216"/>
      <c r="J148" s="216"/>
      <c r="K148" s="216"/>
      <c r="L148" s="216"/>
    </row>
    <row r="153" ht="36" customHeight="1"/>
  </sheetData>
  <sheetProtection/>
  <mergeCells count="107">
    <mergeCell ref="A111:A117"/>
    <mergeCell ref="A122:A128"/>
    <mergeCell ref="C141:C142"/>
    <mergeCell ref="G130:G131"/>
    <mergeCell ref="B130:B131"/>
    <mergeCell ref="C130:C131"/>
    <mergeCell ref="D130:F130"/>
    <mergeCell ref="C119:C120"/>
    <mergeCell ref="A144:B144"/>
    <mergeCell ref="A143:B143"/>
    <mergeCell ref="A133:A139"/>
    <mergeCell ref="A30:A37"/>
    <mergeCell ref="A42:A49"/>
    <mergeCell ref="A39:A40"/>
    <mergeCell ref="A51:A52"/>
    <mergeCell ref="A97:A98"/>
    <mergeCell ref="B51:B52"/>
    <mergeCell ref="A54:A60"/>
    <mergeCell ref="A65:A72"/>
    <mergeCell ref="B97:B98"/>
    <mergeCell ref="A86:A87"/>
    <mergeCell ref="I4:L4"/>
    <mergeCell ref="I15:L15"/>
    <mergeCell ref="I27:L27"/>
    <mergeCell ref="I39:L39"/>
    <mergeCell ref="A18:A25"/>
    <mergeCell ref="D15:F15"/>
    <mergeCell ref="A4:A5"/>
    <mergeCell ref="D4:F4"/>
    <mergeCell ref="G4:G5"/>
    <mergeCell ref="H4:H5"/>
    <mergeCell ref="B86:B87"/>
    <mergeCell ref="A89:A95"/>
    <mergeCell ref="C15:C16"/>
    <mergeCell ref="A62:A63"/>
    <mergeCell ref="A77:A84"/>
    <mergeCell ref="B4:B5"/>
    <mergeCell ref="C4:C5"/>
    <mergeCell ref="A15:A16"/>
    <mergeCell ref="B15:B16"/>
    <mergeCell ref="A7:A13"/>
    <mergeCell ref="G15:G16"/>
    <mergeCell ref="H15:H16"/>
    <mergeCell ref="A27:A28"/>
    <mergeCell ref="B27:B28"/>
    <mergeCell ref="C27:C28"/>
    <mergeCell ref="D27:F27"/>
    <mergeCell ref="G27:G28"/>
    <mergeCell ref="H27:H28"/>
    <mergeCell ref="D86:F86"/>
    <mergeCell ref="H86:H87"/>
    <mergeCell ref="B39:B40"/>
    <mergeCell ref="C39:C40"/>
    <mergeCell ref="D39:F39"/>
    <mergeCell ref="G39:G40"/>
    <mergeCell ref="H39:H40"/>
    <mergeCell ref="C86:C87"/>
    <mergeCell ref="B74:B75"/>
    <mergeCell ref="C74:C75"/>
    <mergeCell ref="H51:H52"/>
    <mergeCell ref="G74:G75"/>
    <mergeCell ref="H74:H75"/>
    <mergeCell ref="C51:C52"/>
    <mergeCell ref="D51:F51"/>
    <mergeCell ref="G51:G52"/>
    <mergeCell ref="C62:C63"/>
    <mergeCell ref="D62:F62"/>
    <mergeCell ref="D74:F74"/>
    <mergeCell ref="A108:A109"/>
    <mergeCell ref="B108:B109"/>
    <mergeCell ref="C108:C109"/>
    <mergeCell ref="D108:F108"/>
    <mergeCell ref="G108:G109"/>
    <mergeCell ref="A145:B145"/>
    <mergeCell ref="D141:F141"/>
    <mergeCell ref="G141:G142"/>
    <mergeCell ref="A119:A120"/>
    <mergeCell ref="B119:B120"/>
    <mergeCell ref="G62:G63"/>
    <mergeCell ref="H62:H63"/>
    <mergeCell ref="D119:F119"/>
    <mergeCell ref="G119:G120"/>
    <mergeCell ref="H119:H120"/>
    <mergeCell ref="C97:C98"/>
    <mergeCell ref="D97:F97"/>
    <mergeCell ref="G97:G98"/>
    <mergeCell ref="G86:G87"/>
    <mergeCell ref="H97:H98"/>
    <mergeCell ref="A1:B1"/>
    <mergeCell ref="A2:H2"/>
    <mergeCell ref="A3:H3"/>
    <mergeCell ref="E1:H1"/>
    <mergeCell ref="H108:H109"/>
    <mergeCell ref="A130:A131"/>
    <mergeCell ref="H130:H131"/>
    <mergeCell ref="B62:B63"/>
    <mergeCell ref="A100:A106"/>
    <mergeCell ref="A74:A75"/>
    <mergeCell ref="I141:L141"/>
    <mergeCell ref="I51:L51"/>
    <mergeCell ref="I62:L62"/>
    <mergeCell ref="I74:L74"/>
    <mergeCell ref="I86:L86"/>
    <mergeCell ref="I97:L97"/>
    <mergeCell ref="I108:L108"/>
    <mergeCell ref="I119:L119"/>
    <mergeCell ref="I130:L13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232">
      <selection activeCell="N18" sqref="N18"/>
    </sheetView>
  </sheetViews>
  <sheetFormatPr defaultColWidth="9.140625" defaultRowHeight="12.75"/>
  <cols>
    <col min="1" max="1" width="9.140625" style="158" customWidth="1"/>
    <col min="2" max="2" width="23.00390625" style="0" customWidth="1"/>
    <col min="4" max="4" width="10.00390625" style="0" hidden="1" customWidth="1"/>
    <col min="5" max="8" width="0" style="0" hidden="1" customWidth="1"/>
    <col min="9" max="12" width="9.140625" style="214" customWidth="1"/>
  </cols>
  <sheetData>
    <row r="1" spans="1:12" ht="42" customHeight="1">
      <c r="A1" s="271" t="s">
        <v>216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38.25" customHeight="1">
      <c r="A2" s="272" t="s">
        <v>227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>
      <c r="A3" s="262" t="s">
        <v>0</v>
      </c>
      <c r="B3" s="262" t="s">
        <v>2</v>
      </c>
      <c r="C3" s="262" t="s">
        <v>1</v>
      </c>
      <c r="D3" s="261" t="s">
        <v>13</v>
      </c>
      <c r="E3" s="261"/>
      <c r="F3" s="261"/>
      <c r="G3" s="262" t="s">
        <v>6</v>
      </c>
      <c r="H3" s="262" t="s">
        <v>7</v>
      </c>
      <c r="I3" s="243" t="s">
        <v>165</v>
      </c>
      <c r="J3" s="243"/>
      <c r="K3" s="243"/>
      <c r="L3" s="243"/>
    </row>
    <row r="4" spans="1:12" ht="25.5">
      <c r="A4" s="262"/>
      <c r="B4" s="262"/>
      <c r="C4" s="262"/>
      <c r="D4" s="5" t="s">
        <v>3</v>
      </c>
      <c r="E4" s="5" t="s">
        <v>4</v>
      </c>
      <c r="F4" s="5" t="s">
        <v>5</v>
      </c>
      <c r="G4" s="262"/>
      <c r="H4" s="262"/>
      <c r="I4" s="209" t="s">
        <v>175</v>
      </c>
      <c r="J4" s="209" t="s">
        <v>176</v>
      </c>
      <c r="K4" s="209" t="s">
        <v>177</v>
      </c>
      <c r="L4" s="220" t="s">
        <v>178</v>
      </c>
    </row>
    <row r="5" spans="1:12" ht="25.5">
      <c r="A5" s="5" t="s">
        <v>8</v>
      </c>
      <c r="B5" s="5"/>
      <c r="C5" s="5"/>
      <c r="D5" s="5"/>
      <c r="E5" s="5"/>
      <c r="F5" s="5"/>
      <c r="G5" s="5"/>
      <c r="H5" s="5"/>
      <c r="I5" s="220"/>
      <c r="J5" s="220"/>
      <c r="K5" s="220"/>
      <c r="L5" s="220"/>
    </row>
    <row r="6" spans="1:12" ht="12.75">
      <c r="A6" s="277" t="s">
        <v>35</v>
      </c>
      <c r="B6" s="42" t="s">
        <v>36</v>
      </c>
      <c r="C6" s="45">
        <v>200</v>
      </c>
      <c r="D6" s="29">
        <v>17.22</v>
      </c>
      <c r="E6" s="29">
        <v>27.73</v>
      </c>
      <c r="F6" s="29">
        <v>4.61</v>
      </c>
      <c r="G6" s="30">
        <v>299.48</v>
      </c>
      <c r="H6" s="29">
        <v>307</v>
      </c>
      <c r="I6" s="212">
        <v>119.91</v>
      </c>
      <c r="J6" s="212">
        <v>12.66</v>
      </c>
      <c r="K6" s="212">
        <v>0.42</v>
      </c>
      <c r="L6" s="212">
        <v>0</v>
      </c>
    </row>
    <row r="7" spans="1:12" ht="12.75">
      <c r="A7" s="277"/>
      <c r="B7" s="42" t="s">
        <v>50</v>
      </c>
      <c r="C7" s="40">
        <v>180</v>
      </c>
      <c r="D7" s="30">
        <v>2.88</v>
      </c>
      <c r="E7" s="30">
        <v>2.4</v>
      </c>
      <c r="F7" s="30">
        <v>14.3</v>
      </c>
      <c r="G7" s="30">
        <v>71.1</v>
      </c>
      <c r="H7" s="30">
        <v>951</v>
      </c>
      <c r="I7" s="212">
        <v>30.6</v>
      </c>
      <c r="J7" s="212">
        <v>0</v>
      </c>
      <c r="K7" s="212">
        <v>0</v>
      </c>
      <c r="L7" s="212">
        <v>0</v>
      </c>
    </row>
    <row r="8" spans="1:12" ht="12.75">
      <c r="A8" s="277"/>
      <c r="B8" s="42" t="s">
        <v>39</v>
      </c>
      <c r="C8" s="40">
        <v>50</v>
      </c>
      <c r="D8" s="29">
        <v>4.56</v>
      </c>
      <c r="E8" s="29">
        <v>0.48</v>
      </c>
      <c r="F8" s="29">
        <v>29.52</v>
      </c>
      <c r="G8" s="30">
        <v>141</v>
      </c>
      <c r="H8" s="29">
        <v>114</v>
      </c>
      <c r="I8" s="212">
        <v>12</v>
      </c>
      <c r="J8" s="212">
        <v>17</v>
      </c>
      <c r="K8" s="212">
        <v>1</v>
      </c>
      <c r="L8" s="212">
        <v>0</v>
      </c>
    </row>
    <row r="9" spans="1:12" ht="12.75">
      <c r="A9" s="277"/>
      <c r="B9" s="72" t="s">
        <v>9</v>
      </c>
      <c r="C9" s="65">
        <v>30</v>
      </c>
      <c r="D9" s="16">
        <v>4.8</v>
      </c>
      <c r="E9" s="16">
        <v>0.9</v>
      </c>
      <c r="F9" s="16">
        <v>24</v>
      </c>
      <c r="G9" s="16">
        <v>125.3</v>
      </c>
      <c r="H9" s="18">
        <v>115</v>
      </c>
      <c r="I9" s="212">
        <v>42.7</v>
      </c>
      <c r="J9" s="212">
        <v>11.3</v>
      </c>
      <c r="K9" s="212">
        <v>0.21</v>
      </c>
      <c r="L9" s="212">
        <v>0</v>
      </c>
    </row>
    <row r="10" spans="1:12" ht="12.75">
      <c r="A10" s="277"/>
      <c r="B10" s="42" t="s">
        <v>214</v>
      </c>
      <c r="C10" s="40">
        <v>180</v>
      </c>
      <c r="D10" s="30">
        <v>2.7</v>
      </c>
      <c r="E10" s="30">
        <v>0.9</v>
      </c>
      <c r="F10" s="30">
        <v>37.8</v>
      </c>
      <c r="G10" s="30">
        <v>172.8</v>
      </c>
      <c r="H10" s="6">
        <v>118</v>
      </c>
      <c r="I10" s="212">
        <v>14.4</v>
      </c>
      <c r="J10" s="212">
        <v>20.6</v>
      </c>
      <c r="K10" s="212">
        <v>1.08</v>
      </c>
      <c r="L10" s="212">
        <v>18</v>
      </c>
    </row>
    <row r="11" spans="1:12" ht="12.75">
      <c r="A11" s="27" t="s">
        <v>34</v>
      </c>
      <c r="B11" s="27">
        <v>550</v>
      </c>
      <c r="C11" s="27">
        <f>SUM(C6:C10)</f>
        <v>640</v>
      </c>
      <c r="D11" s="27">
        <f>SUM(D6:D10)</f>
        <v>32.16</v>
      </c>
      <c r="E11" s="27">
        <f>SUM(E6:E10)</f>
        <v>32.41</v>
      </c>
      <c r="F11" s="27">
        <f>SUM(F6:F10)</f>
        <v>110.23</v>
      </c>
      <c r="G11" s="27">
        <f>SUM(G6:G10)</f>
        <v>809.6800000000001</v>
      </c>
      <c r="H11" s="27"/>
      <c r="I11" s="27">
        <f>SUM(I6:I10)</f>
        <v>219.60999999999999</v>
      </c>
      <c r="J11" s="27">
        <f>SUM(J6:J10)</f>
        <v>61.56</v>
      </c>
      <c r="K11" s="27">
        <f>SUM(K6:K10)</f>
        <v>2.71</v>
      </c>
      <c r="L11" s="27">
        <f>SUM(L6:L10)</f>
        <v>18</v>
      </c>
    </row>
    <row r="12" spans="1:12" ht="12.75">
      <c r="A12" s="268" t="s">
        <v>10</v>
      </c>
      <c r="B12" s="52" t="s">
        <v>103</v>
      </c>
      <c r="C12" s="53">
        <v>100</v>
      </c>
      <c r="D12" s="34">
        <v>1.1</v>
      </c>
      <c r="E12" s="34">
        <v>0.1</v>
      </c>
      <c r="F12" s="34">
        <v>3.8</v>
      </c>
      <c r="G12" s="35">
        <v>24</v>
      </c>
      <c r="H12" s="34">
        <v>112</v>
      </c>
      <c r="I12" s="212">
        <v>14</v>
      </c>
      <c r="J12" s="212">
        <v>20</v>
      </c>
      <c r="K12" s="212">
        <v>0.9</v>
      </c>
      <c r="L12" s="212">
        <v>2.5</v>
      </c>
    </row>
    <row r="13" spans="1:12" ht="12.75">
      <c r="A13" s="269"/>
      <c r="B13" s="72" t="s">
        <v>147</v>
      </c>
      <c r="C13" s="65">
        <v>250</v>
      </c>
      <c r="D13" s="63">
        <v>2.3</v>
      </c>
      <c r="E13" s="63">
        <v>4.25</v>
      </c>
      <c r="F13" s="63">
        <v>15.12</v>
      </c>
      <c r="G13" s="63">
        <v>109.25</v>
      </c>
      <c r="H13" s="63">
        <v>149</v>
      </c>
      <c r="I13" s="212">
        <v>82.5</v>
      </c>
      <c r="J13" s="212">
        <v>22.5</v>
      </c>
      <c r="K13" s="212">
        <v>0.225</v>
      </c>
      <c r="L13" s="212">
        <v>1</v>
      </c>
    </row>
    <row r="14" spans="1:12" ht="12.75">
      <c r="A14" s="269"/>
      <c r="B14" s="42" t="s">
        <v>44</v>
      </c>
      <c r="C14" s="45">
        <v>150</v>
      </c>
      <c r="D14" s="6">
        <v>24.22</v>
      </c>
      <c r="E14" s="6">
        <v>13</v>
      </c>
      <c r="F14" s="6">
        <v>11.77</v>
      </c>
      <c r="G14" s="6">
        <v>296.85</v>
      </c>
      <c r="H14" s="6">
        <v>339</v>
      </c>
      <c r="I14" s="212">
        <v>27.14</v>
      </c>
      <c r="J14" s="212">
        <v>2.99</v>
      </c>
      <c r="K14" s="212">
        <v>1.13</v>
      </c>
      <c r="L14" s="212">
        <v>0</v>
      </c>
    </row>
    <row r="15" spans="1:12" ht="12.75">
      <c r="A15" s="269"/>
      <c r="B15" s="42" t="s">
        <v>45</v>
      </c>
      <c r="C15" s="45">
        <v>180</v>
      </c>
      <c r="D15" s="30">
        <v>3.78</v>
      </c>
      <c r="E15" s="30">
        <v>7.92</v>
      </c>
      <c r="F15" s="30">
        <v>19.62</v>
      </c>
      <c r="G15" s="30">
        <v>165.6</v>
      </c>
      <c r="H15" s="30">
        <v>434</v>
      </c>
      <c r="I15" s="212">
        <v>72</v>
      </c>
      <c r="J15" s="212">
        <v>9.84</v>
      </c>
      <c r="K15" s="212">
        <v>0.12</v>
      </c>
      <c r="L15" s="212">
        <v>2.52</v>
      </c>
    </row>
    <row r="16" spans="1:12" ht="12.75">
      <c r="A16" s="269"/>
      <c r="B16" s="72" t="s">
        <v>9</v>
      </c>
      <c r="C16" s="65">
        <v>42</v>
      </c>
      <c r="D16" s="16">
        <v>4.8</v>
      </c>
      <c r="E16" s="16">
        <v>0.9</v>
      </c>
      <c r="F16" s="16">
        <v>24</v>
      </c>
      <c r="G16" s="16">
        <v>125.3</v>
      </c>
      <c r="H16" s="18">
        <v>115</v>
      </c>
      <c r="I16" s="212">
        <v>59.79</v>
      </c>
      <c r="J16" s="212">
        <v>15.8</v>
      </c>
      <c r="K16" s="212">
        <v>0.3</v>
      </c>
      <c r="L16" s="212">
        <v>0</v>
      </c>
    </row>
    <row r="17" spans="1:12" ht="12.75">
      <c r="A17" s="269"/>
      <c r="B17" s="42" t="s">
        <v>39</v>
      </c>
      <c r="C17" s="40">
        <v>70</v>
      </c>
      <c r="D17" s="29">
        <v>4.56</v>
      </c>
      <c r="E17" s="29">
        <v>0.48</v>
      </c>
      <c r="F17" s="29">
        <v>29.52</v>
      </c>
      <c r="G17" s="30">
        <v>141</v>
      </c>
      <c r="H17" s="29">
        <v>114</v>
      </c>
      <c r="I17" s="212">
        <v>14.4</v>
      </c>
      <c r="J17" s="212">
        <v>20.4</v>
      </c>
      <c r="K17" s="212">
        <v>1.2</v>
      </c>
      <c r="L17" s="212">
        <v>0</v>
      </c>
    </row>
    <row r="18" spans="1:12" ht="15" customHeight="1">
      <c r="A18" s="270"/>
      <c r="B18" s="42" t="s">
        <v>59</v>
      </c>
      <c r="C18" s="40">
        <v>200</v>
      </c>
      <c r="D18" s="30">
        <v>0.5</v>
      </c>
      <c r="E18" s="30">
        <v>0</v>
      </c>
      <c r="F18" s="30">
        <v>27</v>
      </c>
      <c r="G18" s="30">
        <v>110</v>
      </c>
      <c r="H18" s="30">
        <v>527</v>
      </c>
      <c r="I18" s="212">
        <v>10</v>
      </c>
      <c r="J18" s="212">
        <v>5</v>
      </c>
      <c r="K18" s="212">
        <v>0.2</v>
      </c>
      <c r="L18" s="212">
        <v>1.8</v>
      </c>
    </row>
    <row r="19" spans="1:12" ht="12.75">
      <c r="A19" s="27" t="s">
        <v>34</v>
      </c>
      <c r="B19" s="8">
        <v>800</v>
      </c>
      <c r="C19" s="8">
        <f>SUM(C12:C18)</f>
        <v>992</v>
      </c>
      <c r="D19" s="28">
        <f>SUM(D12:D18)</f>
        <v>41.26</v>
      </c>
      <c r="E19" s="28">
        <f>SUM(E12:E18)</f>
        <v>26.650000000000002</v>
      </c>
      <c r="F19" s="28">
        <f>SUM(F12:F18)</f>
        <v>130.82999999999998</v>
      </c>
      <c r="G19" s="28">
        <f>SUM(G12:G18)</f>
        <v>972</v>
      </c>
      <c r="H19" s="6"/>
      <c r="I19" s="28">
        <f>SUM(I12:I18)</f>
        <v>279.83</v>
      </c>
      <c r="J19" s="28">
        <f>SUM(J12:J18)</f>
        <v>96.53</v>
      </c>
      <c r="K19" s="28">
        <f>SUM(K12:K18)</f>
        <v>4.075</v>
      </c>
      <c r="L19" s="28">
        <f>SUM(L12:L18)</f>
        <v>7.819999999999999</v>
      </c>
    </row>
    <row r="20" spans="1:12" ht="25.5">
      <c r="A20" s="2" t="s">
        <v>11</v>
      </c>
      <c r="B20" s="3"/>
      <c r="C20" s="2">
        <f>C19+C11</f>
        <v>1632</v>
      </c>
      <c r="D20" s="2">
        <f>D19+D11</f>
        <v>73.41999999999999</v>
      </c>
      <c r="E20" s="2">
        <f>E19+E11</f>
        <v>59.06</v>
      </c>
      <c r="F20" s="2">
        <f>F19+F11</f>
        <v>241.06</v>
      </c>
      <c r="G20" s="2">
        <f>G19+G11</f>
        <v>1781.68</v>
      </c>
      <c r="H20" s="2"/>
      <c r="I20" s="2">
        <f>I19+I11</f>
        <v>499.43999999999994</v>
      </c>
      <c r="J20" s="2">
        <f>J19+J11</f>
        <v>158.09</v>
      </c>
      <c r="K20" s="2">
        <f>K19+K11</f>
        <v>6.785</v>
      </c>
      <c r="L20" s="2">
        <f>L19+L11</f>
        <v>25.82</v>
      </c>
    </row>
    <row r="21" spans="1:12" ht="12.75">
      <c r="A21" s="253" t="s">
        <v>0</v>
      </c>
      <c r="B21" s="253" t="s">
        <v>2</v>
      </c>
      <c r="C21" s="253" t="s">
        <v>1</v>
      </c>
      <c r="D21" s="261" t="s">
        <v>13</v>
      </c>
      <c r="E21" s="261"/>
      <c r="F21" s="261"/>
      <c r="G21" s="253" t="s">
        <v>6</v>
      </c>
      <c r="H21" s="253" t="s">
        <v>7</v>
      </c>
      <c r="I21" s="243" t="s">
        <v>165</v>
      </c>
      <c r="J21" s="243"/>
      <c r="K21" s="243"/>
      <c r="L21" s="243"/>
    </row>
    <row r="22" spans="1:12" ht="25.5">
      <c r="A22" s="251"/>
      <c r="B22" s="251"/>
      <c r="C22" s="251"/>
      <c r="D22" s="5" t="s">
        <v>3</v>
      </c>
      <c r="E22" s="5" t="s">
        <v>4</v>
      </c>
      <c r="F22" s="5" t="s">
        <v>5</v>
      </c>
      <c r="G22" s="251"/>
      <c r="H22" s="251"/>
      <c r="I22" s="209" t="s">
        <v>175</v>
      </c>
      <c r="J22" s="209" t="s">
        <v>176</v>
      </c>
      <c r="K22" s="209" t="s">
        <v>177</v>
      </c>
      <c r="L22" s="220" t="s">
        <v>178</v>
      </c>
    </row>
    <row r="23" spans="1:12" ht="25.5">
      <c r="A23" s="4" t="s">
        <v>12</v>
      </c>
      <c r="B23" s="4"/>
      <c r="C23" s="4"/>
      <c r="D23" s="5"/>
      <c r="E23" s="5"/>
      <c r="F23" s="5"/>
      <c r="G23" s="4"/>
      <c r="H23" s="4"/>
      <c r="I23" s="220"/>
      <c r="J23" s="220"/>
      <c r="K23" s="220"/>
      <c r="L23" s="220"/>
    </row>
    <row r="24" spans="1:12" ht="12.75">
      <c r="A24" s="277" t="s">
        <v>35</v>
      </c>
      <c r="B24" s="46" t="s">
        <v>38</v>
      </c>
      <c r="C24" s="40">
        <v>230</v>
      </c>
      <c r="D24" s="30">
        <v>5.33</v>
      </c>
      <c r="E24" s="30">
        <v>15.23</v>
      </c>
      <c r="F24" s="30">
        <v>36.32</v>
      </c>
      <c r="G24" s="30">
        <v>344</v>
      </c>
      <c r="H24" s="30">
        <v>645</v>
      </c>
      <c r="I24" s="212">
        <v>25.87</v>
      </c>
      <c r="J24" s="212">
        <v>19.42</v>
      </c>
      <c r="K24" s="212">
        <v>1.43</v>
      </c>
      <c r="L24" s="212">
        <v>0</v>
      </c>
    </row>
    <row r="25" spans="1:12" ht="12.75">
      <c r="A25" s="277"/>
      <c r="B25" s="44" t="s">
        <v>19</v>
      </c>
      <c r="C25" s="43">
        <v>200</v>
      </c>
      <c r="D25" s="13">
        <v>0.1</v>
      </c>
      <c r="E25" s="13">
        <v>0.1</v>
      </c>
      <c r="F25" s="13">
        <v>15</v>
      </c>
      <c r="G25" s="13">
        <v>60</v>
      </c>
      <c r="H25" s="6">
        <v>943</v>
      </c>
      <c r="I25" s="212">
        <v>13.3</v>
      </c>
      <c r="J25" s="212">
        <v>6.6</v>
      </c>
      <c r="K25" s="212">
        <v>0.88</v>
      </c>
      <c r="L25" s="212">
        <v>0</v>
      </c>
    </row>
    <row r="26" spans="1:12" ht="12.75">
      <c r="A26" s="277"/>
      <c r="B26" s="42" t="s">
        <v>39</v>
      </c>
      <c r="C26" s="40">
        <v>50</v>
      </c>
      <c r="D26" s="29">
        <v>4.56</v>
      </c>
      <c r="E26" s="29">
        <v>0.48</v>
      </c>
      <c r="F26" s="29">
        <v>29.52</v>
      </c>
      <c r="G26" s="30">
        <v>141</v>
      </c>
      <c r="H26" s="29">
        <v>114</v>
      </c>
      <c r="I26" s="212">
        <v>12</v>
      </c>
      <c r="J26" s="212">
        <v>17</v>
      </c>
      <c r="K26" s="212">
        <v>1</v>
      </c>
      <c r="L26" s="212">
        <v>0</v>
      </c>
    </row>
    <row r="27" spans="1:12" ht="12.75">
      <c r="A27" s="277"/>
      <c r="B27" s="72" t="s">
        <v>9</v>
      </c>
      <c r="C27" s="65">
        <v>30</v>
      </c>
      <c r="D27" s="16">
        <v>4.8</v>
      </c>
      <c r="E27" s="16">
        <v>0.9</v>
      </c>
      <c r="F27" s="16">
        <v>24</v>
      </c>
      <c r="G27" s="16">
        <v>125.3</v>
      </c>
      <c r="H27" s="18">
        <v>115</v>
      </c>
      <c r="I27" s="212">
        <v>42.7</v>
      </c>
      <c r="J27" s="212">
        <v>11.3</v>
      </c>
      <c r="K27" s="212">
        <v>0.21</v>
      </c>
      <c r="L27" s="212">
        <v>0</v>
      </c>
    </row>
    <row r="28" spans="1:12" ht="12.75">
      <c r="A28" s="277"/>
      <c r="B28" s="42" t="s">
        <v>96</v>
      </c>
      <c r="C28" s="40">
        <v>180</v>
      </c>
      <c r="D28" s="30">
        <v>0.4</v>
      </c>
      <c r="E28" s="30">
        <v>0.4</v>
      </c>
      <c r="F28" s="30">
        <v>9.8</v>
      </c>
      <c r="G28" s="30">
        <v>47</v>
      </c>
      <c r="H28" s="30">
        <v>118</v>
      </c>
      <c r="I28" s="212">
        <v>28.8</v>
      </c>
      <c r="J28" s="212">
        <v>16.2</v>
      </c>
      <c r="K28" s="212">
        <v>3.96</v>
      </c>
      <c r="L28" s="212">
        <v>18</v>
      </c>
    </row>
    <row r="29" spans="1:12" ht="12.75">
      <c r="A29" s="27" t="s">
        <v>34</v>
      </c>
      <c r="B29" s="222"/>
      <c r="C29" s="222">
        <f>SUM(C24:C28)</f>
        <v>690</v>
      </c>
      <c r="D29" s="27">
        <f>SUM(D24:D28)</f>
        <v>15.19</v>
      </c>
      <c r="E29" s="27">
        <f>SUM(E24:E28)</f>
        <v>17.11</v>
      </c>
      <c r="F29" s="27">
        <f>SUM(F24:F28)</f>
        <v>114.64</v>
      </c>
      <c r="G29" s="222">
        <f>SUM(G24:G28)</f>
        <v>717.3</v>
      </c>
      <c r="H29" s="222"/>
      <c r="I29" s="27">
        <f>SUM(I24:I28)</f>
        <v>122.67</v>
      </c>
      <c r="J29" s="27">
        <f>SUM(J24:J28)</f>
        <v>70.52000000000001</v>
      </c>
      <c r="K29" s="27">
        <f>SUM(K24:K28)</f>
        <v>7.48</v>
      </c>
      <c r="L29" s="222">
        <f>SUM(L24:L28)</f>
        <v>18</v>
      </c>
    </row>
    <row r="30" spans="1:12" ht="12.75">
      <c r="A30" s="268" t="s">
        <v>10</v>
      </c>
      <c r="B30" s="42" t="s">
        <v>37</v>
      </c>
      <c r="C30" s="45">
        <v>100</v>
      </c>
      <c r="D30" s="30">
        <v>1.5</v>
      </c>
      <c r="E30" s="30">
        <v>5.5</v>
      </c>
      <c r="F30" s="30">
        <v>8.4</v>
      </c>
      <c r="G30" s="30">
        <v>89</v>
      </c>
      <c r="H30" s="30">
        <v>51</v>
      </c>
      <c r="I30" s="212">
        <v>45</v>
      </c>
      <c r="J30" s="212">
        <v>26</v>
      </c>
      <c r="K30" s="212">
        <v>0.17</v>
      </c>
      <c r="L30" s="212">
        <v>8.83</v>
      </c>
    </row>
    <row r="31" spans="1:12" ht="12.75">
      <c r="A31" s="269"/>
      <c r="B31" s="72" t="s">
        <v>25</v>
      </c>
      <c r="C31" s="65">
        <v>250</v>
      </c>
      <c r="D31" s="6">
        <v>1.6</v>
      </c>
      <c r="E31" s="16">
        <v>5</v>
      </c>
      <c r="F31" s="6">
        <v>17.05</v>
      </c>
      <c r="G31" s="16">
        <v>120.25</v>
      </c>
      <c r="H31" s="6">
        <v>161</v>
      </c>
      <c r="I31" s="212">
        <v>32.5</v>
      </c>
      <c r="J31" s="212">
        <v>19</v>
      </c>
      <c r="K31" s="212">
        <v>1</v>
      </c>
      <c r="L31" s="212">
        <v>8.25</v>
      </c>
    </row>
    <row r="32" spans="1:12" ht="12.75">
      <c r="A32" s="269"/>
      <c r="B32" s="54" t="s">
        <v>47</v>
      </c>
      <c r="C32" s="61">
        <v>100</v>
      </c>
      <c r="D32" s="21">
        <v>17.8</v>
      </c>
      <c r="E32" s="23">
        <v>17.5</v>
      </c>
      <c r="F32" s="21">
        <v>14.3</v>
      </c>
      <c r="G32" s="21">
        <v>286</v>
      </c>
      <c r="H32" s="22">
        <v>386</v>
      </c>
      <c r="I32" s="212">
        <v>13.44</v>
      </c>
      <c r="J32" s="212">
        <v>12</v>
      </c>
      <c r="K32" s="212">
        <v>0.132</v>
      </c>
      <c r="L32" s="212">
        <v>0</v>
      </c>
    </row>
    <row r="33" spans="1:12" ht="16.5" customHeight="1">
      <c r="A33" s="269"/>
      <c r="B33" s="42" t="s">
        <v>109</v>
      </c>
      <c r="C33" s="45">
        <v>180</v>
      </c>
      <c r="D33" s="63">
        <v>5.5</v>
      </c>
      <c r="E33" s="63">
        <v>7.56</v>
      </c>
      <c r="F33" s="63">
        <v>22.5</v>
      </c>
      <c r="G33" s="63">
        <v>180</v>
      </c>
      <c r="H33" s="63">
        <v>427</v>
      </c>
      <c r="I33" s="212">
        <v>96</v>
      </c>
      <c r="J33" s="212">
        <v>27</v>
      </c>
      <c r="K33" s="212">
        <v>0.9</v>
      </c>
      <c r="L33" s="212">
        <v>0.48</v>
      </c>
    </row>
    <row r="34" spans="1:12" ht="12.75">
      <c r="A34" s="269"/>
      <c r="B34" s="72" t="s">
        <v>9</v>
      </c>
      <c r="C34" s="65">
        <v>42</v>
      </c>
      <c r="D34" s="16">
        <v>4.8</v>
      </c>
      <c r="E34" s="16">
        <v>0.9</v>
      </c>
      <c r="F34" s="16">
        <v>24</v>
      </c>
      <c r="G34" s="16">
        <v>125.3</v>
      </c>
      <c r="H34" s="18">
        <v>115</v>
      </c>
      <c r="I34" s="212">
        <v>59.79</v>
      </c>
      <c r="J34" s="212">
        <v>15.8</v>
      </c>
      <c r="K34" s="212">
        <v>0.3</v>
      </c>
      <c r="L34" s="212">
        <v>0</v>
      </c>
    </row>
    <row r="35" spans="1:12" ht="12.75">
      <c r="A35" s="269"/>
      <c r="B35" s="42" t="s">
        <v>39</v>
      </c>
      <c r="C35" s="40">
        <v>50</v>
      </c>
      <c r="D35" s="29">
        <v>4.56</v>
      </c>
      <c r="E35" s="29">
        <v>0.48</v>
      </c>
      <c r="F35" s="29">
        <v>29.52</v>
      </c>
      <c r="G35" s="30">
        <v>141</v>
      </c>
      <c r="H35" s="29">
        <v>114</v>
      </c>
      <c r="I35" s="212">
        <v>12</v>
      </c>
      <c r="J35" s="212">
        <v>17</v>
      </c>
      <c r="K35" s="212">
        <v>1</v>
      </c>
      <c r="L35" s="212">
        <v>0</v>
      </c>
    </row>
    <row r="36" spans="1:12" ht="24">
      <c r="A36" s="269"/>
      <c r="B36" s="42" t="s">
        <v>168</v>
      </c>
      <c r="C36" s="45">
        <v>210</v>
      </c>
      <c r="D36" s="30">
        <v>6.01</v>
      </c>
      <c r="E36" s="30">
        <v>5.25</v>
      </c>
      <c r="F36" s="30">
        <v>8.4</v>
      </c>
      <c r="G36" s="30">
        <v>105</v>
      </c>
      <c r="H36" s="30">
        <v>535</v>
      </c>
      <c r="I36" s="212">
        <v>252</v>
      </c>
      <c r="J36" s="212">
        <v>1.23</v>
      </c>
      <c r="K36" s="212">
        <v>0.21</v>
      </c>
      <c r="L36" s="212">
        <v>1.42</v>
      </c>
    </row>
    <row r="37" spans="1:12" ht="24">
      <c r="A37" s="269"/>
      <c r="B37" s="42" t="s">
        <v>192</v>
      </c>
      <c r="C37" s="40">
        <v>200</v>
      </c>
      <c r="D37" s="29">
        <v>1</v>
      </c>
      <c r="E37" s="29">
        <v>0.2</v>
      </c>
      <c r="F37" s="29">
        <v>20.2</v>
      </c>
      <c r="G37" s="30">
        <v>92</v>
      </c>
      <c r="H37" s="29">
        <v>537</v>
      </c>
      <c r="I37" s="211">
        <v>14</v>
      </c>
      <c r="J37" s="211">
        <v>8</v>
      </c>
      <c r="K37" s="211">
        <v>2.8</v>
      </c>
      <c r="L37" s="211">
        <v>4</v>
      </c>
    </row>
    <row r="38" spans="1:12" ht="12.75">
      <c r="A38" s="27" t="s">
        <v>34</v>
      </c>
      <c r="B38" s="7"/>
      <c r="C38" s="8">
        <f>SUM(C30:C37)</f>
        <v>1132</v>
      </c>
      <c r="D38" s="28">
        <f>SUM(D30:D37)</f>
        <v>42.77</v>
      </c>
      <c r="E38" s="28">
        <f>SUM(E30:E37)</f>
        <v>42.39</v>
      </c>
      <c r="F38" s="28">
        <f>SUM(F30:F37)</f>
        <v>144.37</v>
      </c>
      <c r="G38" s="28">
        <f>SUM(G30:G37)</f>
        <v>1138.55</v>
      </c>
      <c r="H38" s="6"/>
      <c r="I38" s="28">
        <f>SUM(I30:I37)</f>
        <v>524.73</v>
      </c>
      <c r="J38" s="28">
        <f>SUM(J30:J37)</f>
        <v>126.03</v>
      </c>
      <c r="K38" s="28">
        <f>SUM(K30:K37)</f>
        <v>6.512</v>
      </c>
      <c r="L38" s="28">
        <f>SUM(L30:L37)</f>
        <v>22.979999999999997</v>
      </c>
    </row>
    <row r="39" spans="1:12" ht="25.5">
      <c r="A39" s="3" t="s">
        <v>14</v>
      </c>
      <c r="B39" s="3"/>
      <c r="C39" s="2">
        <f>C38+C29</f>
        <v>1822</v>
      </c>
      <c r="D39" s="2">
        <f>D38+D29</f>
        <v>57.96</v>
      </c>
      <c r="E39" s="2">
        <f>E38+E29</f>
        <v>59.5</v>
      </c>
      <c r="F39" s="2">
        <f>F38+F29</f>
        <v>259.01</v>
      </c>
      <c r="G39" s="2">
        <f>G38+G29</f>
        <v>1855.85</v>
      </c>
      <c r="H39" s="2"/>
      <c r="I39" s="2">
        <f>I38+I29</f>
        <v>647.4</v>
      </c>
      <c r="J39" s="2">
        <f>J38+J29</f>
        <v>196.55</v>
      </c>
      <c r="K39" s="2">
        <f>K38+K29</f>
        <v>13.992</v>
      </c>
      <c r="L39" s="2">
        <f>L38+L29</f>
        <v>40.98</v>
      </c>
    </row>
    <row r="40" spans="1:12" ht="12.75">
      <c r="A40" s="250" t="s">
        <v>0</v>
      </c>
      <c r="B40" s="250" t="s">
        <v>2</v>
      </c>
      <c r="C40" s="250" t="s">
        <v>1</v>
      </c>
      <c r="D40" s="261" t="s">
        <v>13</v>
      </c>
      <c r="E40" s="261"/>
      <c r="F40" s="261"/>
      <c r="G40" s="250" t="s">
        <v>6</v>
      </c>
      <c r="H40" s="250" t="s">
        <v>7</v>
      </c>
      <c r="I40" s="243" t="s">
        <v>165</v>
      </c>
      <c r="J40" s="243"/>
      <c r="K40" s="243"/>
      <c r="L40" s="243"/>
    </row>
    <row r="41" spans="1:12" ht="25.5">
      <c r="A41" s="251"/>
      <c r="B41" s="251"/>
      <c r="C41" s="251"/>
      <c r="D41" s="5" t="s">
        <v>3</v>
      </c>
      <c r="E41" s="5" t="s">
        <v>4</v>
      </c>
      <c r="F41" s="5" t="s">
        <v>5</v>
      </c>
      <c r="G41" s="251"/>
      <c r="H41" s="251"/>
      <c r="I41" s="209" t="s">
        <v>175</v>
      </c>
      <c r="J41" s="209" t="s">
        <v>176</v>
      </c>
      <c r="K41" s="209" t="s">
        <v>177</v>
      </c>
      <c r="L41" s="220" t="s">
        <v>178</v>
      </c>
    </row>
    <row r="42" spans="1:12" ht="25.5">
      <c r="A42" s="4" t="s">
        <v>15</v>
      </c>
      <c r="B42" s="4"/>
      <c r="C42" s="4"/>
      <c r="D42" s="5"/>
      <c r="E42" s="5"/>
      <c r="F42" s="5"/>
      <c r="G42" s="4"/>
      <c r="H42" s="4"/>
      <c r="I42" s="220"/>
      <c r="J42" s="220"/>
      <c r="K42" s="220"/>
      <c r="L42" s="220"/>
    </row>
    <row r="43" spans="1:12" ht="24">
      <c r="A43" s="278" t="s">
        <v>35</v>
      </c>
      <c r="B43" s="54" t="s">
        <v>40</v>
      </c>
      <c r="C43" s="61">
        <v>100</v>
      </c>
      <c r="D43" s="36">
        <v>12.88</v>
      </c>
      <c r="E43" s="36">
        <v>24.7</v>
      </c>
      <c r="F43" s="36">
        <v>15.3</v>
      </c>
      <c r="G43" s="36">
        <v>379</v>
      </c>
      <c r="H43" s="36">
        <v>368</v>
      </c>
      <c r="I43" s="212">
        <v>47</v>
      </c>
      <c r="J43" s="212">
        <v>9</v>
      </c>
      <c r="K43" s="212">
        <v>0.33</v>
      </c>
      <c r="L43" s="212">
        <v>0</v>
      </c>
    </row>
    <row r="44" spans="1:12" ht="12.75">
      <c r="A44" s="278"/>
      <c r="B44" s="42" t="s">
        <v>41</v>
      </c>
      <c r="C44" s="45">
        <v>180</v>
      </c>
      <c r="D44" s="63">
        <v>5.49</v>
      </c>
      <c r="E44" s="63">
        <v>6.01</v>
      </c>
      <c r="F44" s="63">
        <v>24.62</v>
      </c>
      <c r="G44" s="63">
        <v>174.6</v>
      </c>
      <c r="H44" s="63">
        <v>314</v>
      </c>
      <c r="I44" s="212">
        <v>21.6</v>
      </c>
      <c r="J44" s="212">
        <v>16.44</v>
      </c>
      <c r="K44" s="212">
        <v>2.88</v>
      </c>
      <c r="L44" s="212">
        <v>0</v>
      </c>
    </row>
    <row r="45" spans="1:12" ht="12.75">
      <c r="A45" s="278"/>
      <c r="B45" s="42" t="s">
        <v>183</v>
      </c>
      <c r="C45" s="40">
        <v>200</v>
      </c>
      <c r="D45" s="16">
        <v>1</v>
      </c>
      <c r="E45" s="16">
        <v>0.2</v>
      </c>
      <c r="F45" s="16">
        <v>0.2</v>
      </c>
      <c r="G45" s="16">
        <v>92</v>
      </c>
      <c r="H45" s="18">
        <v>537</v>
      </c>
      <c r="I45" s="211">
        <v>14</v>
      </c>
      <c r="J45" s="211">
        <v>8</v>
      </c>
      <c r="K45" s="211">
        <v>2.8</v>
      </c>
      <c r="L45" s="211">
        <v>4</v>
      </c>
    </row>
    <row r="46" spans="1:12" ht="12.75">
      <c r="A46" s="278"/>
      <c r="B46" s="42" t="s">
        <v>39</v>
      </c>
      <c r="C46" s="40">
        <v>50</v>
      </c>
      <c r="D46" s="29">
        <v>4.56</v>
      </c>
      <c r="E46" s="29">
        <v>0.48</v>
      </c>
      <c r="F46" s="29">
        <v>29.52</v>
      </c>
      <c r="G46" s="30">
        <v>141</v>
      </c>
      <c r="H46" s="29">
        <v>114</v>
      </c>
      <c r="I46" s="212">
        <v>12</v>
      </c>
      <c r="J46" s="212">
        <v>17</v>
      </c>
      <c r="K46" s="212">
        <v>1</v>
      </c>
      <c r="L46" s="212">
        <v>0</v>
      </c>
    </row>
    <row r="47" spans="1:12" ht="12.75">
      <c r="A47" s="278"/>
      <c r="B47" s="72" t="s">
        <v>9</v>
      </c>
      <c r="C47" s="65">
        <v>30</v>
      </c>
      <c r="D47" s="16">
        <v>4.8</v>
      </c>
      <c r="E47" s="16">
        <v>0.9</v>
      </c>
      <c r="F47" s="16">
        <v>24</v>
      </c>
      <c r="G47" s="16">
        <v>125.3</v>
      </c>
      <c r="H47" s="18">
        <v>115</v>
      </c>
      <c r="I47" s="212">
        <v>42.7</v>
      </c>
      <c r="J47" s="212">
        <v>11.3</v>
      </c>
      <c r="K47" s="212">
        <v>0.21</v>
      </c>
      <c r="L47" s="212">
        <v>0</v>
      </c>
    </row>
    <row r="48" spans="1:12" ht="12.75">
      <c r="A48" s="278"/>
      <c r="B48" s="42" t="s">
        <v>210</v>
      </c>
      <c r="C48" s="40">
        <v>200</v>
      </c>
      <c r="D48" s="30">
        <v>1.8</v>
      </c>
      <c r="E48" s="30">
        <v>0.4</v>
      </c>
      <c r="F48" s="30">
        <v>16.2</v>
      </c>
      <c r="G48" s="30">
        <v>83</v>
      </c>
      <c r="H48" s="6">
        <v>118</v>
      </c>
      <c r="I48" s="212">
        <v>68</v>
      </c>
      <c r="J48" s="212">
        <v>26.66</v>
      </c>
      <c r="K48" s="212">
        <v>0.8</v>
      </c>
      <c r="L48" s="212">
        <v>82.66</v>
      </c>
    </row>
    <row r="49" spans="1:12" ht="12.75">
      <c r="A49" s="27" t="s">
        <v>34</v>
      </c>
      <c r="B49" s="222"/>
      <c r="C49" s="222">
        <f>SUM(C43:C48)</f>
        <v>760</v>
      </c>
      <c r="D49" s="27">
        <f>SUM(D43:D48)</f>
        <v>30.53</v>
      </c>
      <c r="E49" s="27">
        <f>SUM(E43:E48)</f>
        <v>32.69</v>
      </c>
      <c r="F49" s="27">
        <f>SUM(F43:F48)</f>
        <v>109.84</v>
      </c>
      <c r="G49" s="222">
        <f>SUM(G43:G48)</f>
        <v>994.9</v>
      </c>
      <c r="H49" s="222"/>
      <c r="I49" s="27">
        <f>SUM(I43:I48)</f>
        <v>205.3</v>
      </c>
      <c r="J49" s="27">
        <f>SUM(J43:J48)</f>
        <v>88.39999999999999</v>
      </c>
      <c r="K49" s="27">
        <f>SUM(K43:K48)</f>
        <v>8.02</v>
      </c>
      <c r="L49" s="222">
        <f>SUM(L43:L48)</f>
        <v>86.66</v>
      </c>
    </row>
    <row r="50" spans="1:12" ht="12.75">
      <c r="A50" s="268" t="s">
        <v>10</v>
      </c>
      <c r="B50" s="52" t="s">
        <v>100</v>
      </c>
      <c r="C50" s="53">
        <v>100</v>
      </c>
      <c r="D50" s="31">
        <v>0.8</v>
      </c>
      <c r="E50" s="31">
        <v>0.2</v>
      </c>
      <c r="F50" s="31">
        <v>2.5</v>
      </c>
      <c r="G50" s="31">
        <v>14</v>
      </c>
      <c r="H50" s="31">
        <v>112</v>
      </c>
      <c r="I50" s="212">
        <v>17</v>
      </c>
      <c r="J50" s="212">
        <v>14</v>
      </c>
      <c r="K50" s="212">
        <v>0</v>
      </c>
      <c r="L50" s="212">
        <v>7</v>
      </c>
    </row>
    <row r="51" spans="1:12" ht="12.75">
      <c r="A51" s="269"/>
      <c r="B51" s="73" t="s">
        <v>99</v>
      </c>
      <c r="C51" s="50">
        <v>250</v>
      </c>
      <c r="D51" s="6">
        <v>1.6</v>
      </c>
      <c r="E51" s="6">
        <v>4.8</v>
      </c>
      <c r="F51" s="6">
        <v>6.23</v>
      </c>
      <c r="G51" s="6">
        <v>75.75</v>
      </c>
      <c r="H51" s="6">
        <v>145</v>
      </c>
      <c r="I51" s="212">
        <v>65</v>
      </c>
      <c r="J51" s="212">
        <v>2.62</v>
      </c>
      <c r="K51" s="212">
        <v>0.75</v>
      </c>
      <c r="L51" s="212">
        <v>20.5</v>
      </c>
    </row>
    <row r="52" spans="1:12" ht="12.75">
      <c r="A52" s="269"/>
      <c r="B52" s="55" t="s">
        <v>101</v>
      </c>
      <c r="C52" s="74">
        <v>100</v>
      </c>
      <c r="D52" s="13">
        <v>23.6</v>
      </c>
      <c r="E52" s="13">
        <v>16.3</v>
      </c>
      <c r="F52" s="13">
        <v>0.6</v>
      </c>
      <c r="G52" s="13">
        <v>242.8</v>
      </c>
      <c r="H52" s="6">
        <v>409</v>
      </c>
      <c r="I52" s="212">
        <v>51.18</v>
      </c>
      <c r="J52" s="212">
        <v>19</v>
      </c>
      <c r="K52" s="212">
        <v>0.15</v>
      </c>
      <c r="L52" s="212">
        <v>1.4</v>
      </c>
    </row>
    <row r="53" spans="1:12" ht="36">
      <c r="A53" s="269"/>
      <c r="B53" s="42" t="s">
        <v>52</v>
      </c>
      <c r="C53" s="45">
        <v>180</v>
      </c>
      <c r="D53" s="30">
        <v>3.6</v>
      </c>
      <c r="E53" s="30">
        <v>9.36</v>
      </c>
      <c r="F53" s="30">
        <v>27.63</v>
      </c>
      <c r="G53" s="30">
        <v>208.8</v>
      </c>
      <c r="H53" s="30">
        <v>300</v>
      </c>
      <c r="I53" s="212">
        <v>122.6</v>
      </c>
      <c r="J53" s="212">
        <v>8.28</v>
      </c>
      <c r="K53" s="212">
        <v>1.067</v>
      </c>
      <c r="L53" s="212">
        <v>0.6</v>
      </c>
    </row>
    <row r="54" spans="1:12" ht="12.75">
      <c r="A54" s="269"/>
      <c r="B54" s="72" t="s">
        <v>9</v>
      </c>
      <c r="C54" s="65">
        <v>42</v>
      </c>
      <c r="D54" s="16">
        <v>4.8</v>
      </c>
      <c r="E54" s="16">
        <v>0.9</v>
      </c>
      <c r="F54" s="16">
        <v>24</v>
      </c>
      <c r="G54" s="16">
        <v>125.3</v>
      </c>
      <c r="H54" s="18">
        <v>115</v>
      </c>
      <c r="I54" s="212">
        <v>59.79</v>
      </c>
      <c r="J54" s="212">
        <v>15.8</v>
      </c>
      <c r="K54" s="212">
        <v>0.3</v>
      </c>
      <c r="L54" s="212">
        <v>0</v>
      </c>
    </row>
    <row r="55" spans="1:12" ht="12.75">
      <c r="A55" s="269"/>
      <c r="B55" s="42" t="s">
        <v>39</v>
      </c>
      <c r="C55" s="40">
        <v>70</v>
      </c>
      <c r="D55" s="29">
        <v>4.56</v>
      </c>
      <c r="E55" s="29">
        <v>0.48</v>
      </c>
      <c r="F55" s="29">
        <v>29.52</v>
      </c>
      <c r="G55" s="30">
        <v>141</v>
      </c>
      <c r="H55" s="29">
        <v>114</v>
      </c>
      <c r="I55" s="212">
        <v>14.4</v>
      </c>
      <c r="J55" s="212">
        <v>20.4</v>
      </c>
      <c r="K55" s="212">
        <v>1.2</v>
      </c>
      <c r="L55" s="212">
        <v>0</v>
      </c>
    </row>
    <row r="56" spans="1:12" ht="12.75">
      <c r="A56" s="269"/>
      <c r="B56" s="41" t="s">
        <v>138</v>
      </c>
      <c r="C56" s="40">
        <v>200</v>
      </c>
      <c r="D56" s="6">
        <v>5.8</v>
      </c>
      <c r="E56" s="6">
        <v>5</v>
      </c>
      <c r="F56" s="6">
        <v>9.6</v>
      </c>
      <c r="G56" s="6">
        <v>106</v>
      </c>
      <c r="H56" s="6">
        <v>515</v>
      </c>
      <c r="I56" s="211">
        <v>240</v>
      </c>
      <c r="J56" s="211">
        <v>28</v>
      </c>
      <c r="K56" s="211">
        <v>0.2</v>
      </c>
      <c r="L56" s="211">
        <v>2.6</v>
      </c>
    </row>
    <row r="57" spans="1:12" ht="12.75">
      <c r="A57" s="270"/>
      <c r="B57" s="44" t="s">
        <v>19</v>
      </c>
      <c r="C57" s="43">
        <v>200</v>
      </c>
      <c r="D57" s="13">
        <v>0.1</v>
      </c>
      <c r="E57" s="13">
        <v>0.1</v>
      </c>
      <c r="F57" s="13">
        <v>15</v>
      </c>
      <c r="G57" s="13">
        <v>60</v>
      </c>
      <c r="H57" s="6">
        <v>943</v>
      </c>
      <c r="I57" s="212">
        <v>13.3</v>
      </c>
      <c r="J57" s="212">
        <v>6.6</v>
      </c>
      <c r="K57" s="212">
        <v>0.88</v>
      </c>
      <c r="L57" s="212">
        <v>0</v>
      </c>
    </row>
    <row r="58" spans="1:12" ht="12.75">
      <c r="A58" s="27" t="s">
        <v>34</v>
      </c>
      <c r="B58" s="7"/>
      <c r="C58" s="8">
        <f>SUM(C50:C57)</f>
        <v>1142</v>
      </c>
      <c r="D58" s="28">
        <f>SUM(D50:D57)</f>
        <v>44.86</v>
      </c>
      <c r="E58" s="28">
        <f>SUM(E50:E57)</f>
        <v>37.14</v>
      </c>
      <c r="F58" s="28">
        <f>SUM(F50:F57)</f>
        <v>115.08</v>
      </c>
      <c r="G58" s="28">
        <f>SUM(G50:G57)</f>
        <v>973.65</v>
      </c>
      <c r="H58" s="6"/>
      <c r="I58" s="28">
        <f>SUM(I50:I57)</f>
        <v>583.27</v>
      </c>
      <c r="J58" s="28">
        <f>SUM(J50:J57)</f>
        <v>114.69999999999999</v>
      </c>
      <c r="K58" s="28">
        <f>SUM(K50:K57)</f>
        <v>4.547</v>
      </c>
      <c r="L58" s="28">
        <f>SUM(L50:L57)</f>
        <v>32.1</v>
      </c>
    </row>
    <row r="59" spans="1:12" ht="25.5">
      <c r="A59" s="2" t="s">
        <v>16</v>
      </c>
      <c r="B59" s="3"/>
      <c r="C59" s="2">
        <f>C58+C49</f>
        <v>1902</v>
      </c>
      <c r="D59" s="2">
        <f>D58+D49</f>
        <v>75.39</v>
      </c>
      <c r="E59" s="2">
        <f>E58+E49</f>
        <v>69.83</v>
      </c>
      <c r="F59" s="2">
        <f>F58+F49</f>
        <v>224.92000000000002</v>
      </c>
      <c r="G59" s="2">
        <f>G58+G49</f>
        <v>1968.55</v>
      </c>
      <c r="H59" s="2"/>
      <c r="I59" s="2">
        <f>I58+I49</f>
        <v>788.5699999999999</v>
      </c>
      <c r="J59" s="2">
        <f>J58+J49</f>
        <v>203.09999999999997</v>
      </c>
      <c r="K59" s="2">
        <f>K58+K49</f>
        <v>12.567</v>
      </c>
      <c r="L59" s="2">
        <f>L58+L49</f>
        <v>118.75999999999999</v>
      </c>
    </row>
    <row r="60" spans="1:12" ht="12.75">
      <c r="A60" s="250" t="s">
        <v>0</v>
      </c>
      <c r="B60" s="250" t="s">
        <v>2</v>
      </c>
      <c r="C60" s="250" t="s">
        <v>1</v>
      </c>
      <c r="D60" s="261" t="s">
        <v>13</v>
      </c>
      <c r="E60" s="261"/>
      <c r="F60" s="261"/>
      <c r="G60" s="250" t="s">
        <v>6</v>
      </c>
      <c r="H60" s="250" t="s">
        <v>7</v>
      </c>
      <c r="I60" s="243" t="s">
        <v>165</v>
      </c>
      <c r="J60" s="243"/>
      <c r="K60" s="243"/>
      <c r="L60" s="243"/>
    </row>
    <row r="61" spans="1:12" ht="25.5">
      <c r="A61" s="251"/>
      <c r="B61" s="251"/>
      <c r="C61" s="251"/>
      <c r="D61" s="5" t="s">
        <v>3</v>
      </c>
      <c r="E61" s="5" t="s">
        <v>4</v>
      </c>
      <c r="F61" s="5" t="s">
        <v>5</v>
      </c>
      <c r="G61" s="251"/>
      <c r="H61" s="251"/>
      <c r="I61" s="209" t="s">
        <v>175</v>
      </c>
      <c r="J61" s="209" t="s">
        <v>176</v>
      </c>
      <c r="K61" s="209" t="s">
        <v>177</v>
      </c>
      <c r="L61" s="220" t="s">
        <v>178</v>
      </c>
    </row>
    <row r="62" spans="1:12" ht="25.5">
      <c r="A62" s="4" t="s">
        <v>17</v>
      </c>
      <c r="B62" s="4"/>
      <c r="C62" s="4"/>
      <c r="D62" s="5"/>
      <c r="E62" s="5"/>
      <c r="F62" s="5"/>
      <c r="G62" s="4"/>
      <c r="H62" s="4"/>
      <c r="I62" s="220"/>
      <c r="J62" s="220"/>
      <c r="K62" s="220"/>
      <c r="L62" s="220"/>
    </row>
    <row r="63" spans="1:12" ht="12.75">
      <c r="A63" s="279"/>
      <c r="B63" s="42" t="s">
        <v>44</v>
      </c>
      <c r="C63" s="45">
        <v>150</v>
      </c>
      <c r="D63" s="6">
        <v>24.22</v>
      </c>
      <c r="E63" s="6">
        <v>13</v>
      </c>
      <c r="F63" s="6">
        <v>11.77</v>
      </c>
      <c r="G63" s="6">
        <v>296.85</v>
      </c>
      <c r="H63" s="6">
        <v>339</v>
      </c>
      <c r="I63" s="212">
        <v>27.14</v>
      </c>
      <c r="J63" s="212">
        <v>2.99</v>
      </c>
      <c r="K63" s="212">
        <v>1.13</v>
      </c>
      <c r="L63" s="212">
        <v>0</v>
      </c>
    </row>
    <row r="64" spans="1:12" ht="12.75">
      <c r="A64" s="279"/>
      <c r="B64" s="46" t="s">
        <v>45</v>
      </c>
      <c r="C64" s="45">
        <v>180</v>
      </c>
      <c r="D64" s="30">
        <v>3.78</v>
      </c>
      <c r="E64" s="30">
        <v>7.92</v>
      </c>
      <c r="F64" s="30">
        <v>19.62</v>
      </c>
      <c r="G64" s="30">
        <v>165.6</v>
      </c>
      <c r="H64" s="30">
        <v>434</v>
      </c>
      <c r="I64" s="212">
        <v>72</v>
      </c>
      <c r="J64" s="212">
        <v>9.84</v>
      </c>
      <c r="K64" s="212">
        <v>0.12</v>
      </c>
      <c r="L64" s="212">
        <v>2.52</v>
      </c>
    </row>
    <row r="65" spans="1:12" ht="13.5" customHeight="1">
      <c r="A65" s="279"/>
      <c r="B65" s="42" t="s">
        <v>46</v>
      </c>
      <c r="C65" s="40">
        <v>200</v>
      </c>
      <c r="D65" s="30">
        <v>0.7</v>
      </c>
      <c r="E65" s="30">
        <v>0.3</v>
      </c>
      <c r="F65" s="30">
        <v>22.8</v>
      </c>
      <c r="G65" s="29">
        <v>97</v>
      </c>
      <c r="H65" s="30">
        <v>538</v>
      </c>
      <c r="I65" s="212">
        <v>30</v>
      </c>
      <c r="J65" s="212">
        <v>10</v>
      </c>
      <c r="K65" s="212">
        <v>0.28</v>
      </c>
      <c r="L65" s="212">
        <v>14</v>
      </c>
    </row>
    <row r="66" spans="1:12" ht="13.5" customHeight="1">
      <c r="A66" s="279"/>
      <c r="B66" s="72" t="s">
        <v>9</v>
      </c>
      <c r="C66" s="65">
        <v>30</v>
      </c>
      <c r="D66" s="16">
        <v>4.8</v>
      </c>
      <c r="E66" s="16">
        <v>0.9</v>
      </c>
      <c r="F66" s="16">
        <v>24</v>
      </c>
      <c r="G66" s="16">
        <v>125.3</v>
      </c>
      <c r="H66" s="18">
        <v>115</v>
      </c>
      <c r="I66" s="212">
        <v>42.7</v>
      </c>
      <c r="J66" s="212">
        <v>11.3</v>
      </c>
      <c r="K66" s="212">
        <v>0.21</v>
      </c>
      <c r="L66" s="212">
        <v>0</v>
      </c>
    </row>
    <row r="67" spans="1:12" ht="12.75">
      <c r="A67" s="279"/>
      <c r="B67" s="42" t="s">
        <v>39</v>
      </c>
      <c r="C67" s="40">
        <v>50</v>
      </c>
      <c r="D67" s="29">
        <v>4.56</v>
      </c>
      <c r="E67" s="29">
        <v>0.48</v>
      </c>
      <c r="F67" s="29">
        <v>29.52</v>
      </c>
      <c r="G67" s="30">
        <v>141</v>
      </c>
      <c r="H67" s="29">
        <v>114</v>
      </c>
      <c r="I67" s="212">
        <v>12</v>
      </c>
      <c r="J67" s="212">
        <v>17</v>
      </c>
      <c r="K67" s="212">
        <v>1</v>
      </c>
      <c r="L67" s="212">
        <v>0</v>
      </c>
    </row>
    <row r="68" spans="1:12" ht="12.75">
      <c r="A68" s="27" t="s">
        <v>34</v>
      </c>
      <c r="B68" s="222"/>
      <c r="C68" s="222">
        <f>SUM(C63:C67)</f>
        <v>610</v>
      </c>
      <c r="D68" s="27">
        <f>SUM(D63:D67)</f>
        <v>38.06</v>
      </c>
      <c r="E68" s="27">
        <f>SUM(E63:E67)</f>
        <v>22.6</v>
      </c>
      <c r="F68" s="27">
        <f>SUM(F63:F67)</f>
        <v>107.71</v>
      </c>
      <c r="G68" s="222">
        <f>SUM(G63:G67)</f>
        <v>825.75</v>
      </c>
      <c r="H68" s="222"/>
      <c r="I68" s="27">
        <f>SUM(I63:I67)</f>
        <v>183.83999999999997</v>
      </c>
      <c r="J68" s="27">
        <f>SUM(J63:J67)</f>
        <v>51.129999999999995</v>
      </c>
      <c r="K68" s="27">
        <f>SUM(K63:K67)</f>
        <v>2.74</v>
      </c>
      <c r="L68" s="222">
        <f>SUM(L63:L67)</f>
        <v>16.52</v>
      </c>
    </row>
    <row r="69" spans="1:12" ht="12.75">
      <c r="A69" s="268" t="s">
        <v>10</v>
      </c>
      <c r="B69" s="42" t="s">
        <v>43</v>
      </c>
      <c r="C69" s="45">
        <v>100</v>
      </c>
      <c r="D69" s="30">
        <v>2</v>
      </c>
      <c r="E69" s="30">
        <v>9</v>
      </c>
      <c r="F69" s="30">
        <v>8.5</v>
      </c>
      <c r="G69" s="30">
        <v>72</v>
      </c>
      <c r="H69" s="30">
        <v>50</v>
      </c>
      <c r="I69" s="212">
        <v>41</v>
      </c>
      <c r="J69" s="212">
        <v>7.66</v>
      </c>
      <c r="K69" s="212">
        <v>0.25</v>
      </c>
      <c r="L69" s="212">
        <v>0.7</v>
      </c>
    </row>
    <row r="70" spans="1:12" ht="12.75">
      <c r="A70" s="269"/>
      <c r="B70" s="72" t="s">
        <v>151</v>
      </c>
      <c r="C70" s="65">
        <v>250</v>
      </c>
      <c r="D70" s="63">
        <v>2.3</v>
      </c>
      <c r="E70" s="63">
        <v>4.25</v>
      </c>
      <c r="F70" s="63">
        <v>15.12</v>
      </c>
      <c r="G70" s="63">
        <v>109.25</v>
      </c>
      <c r="H70" s="63">
        <v>149</v>
      </c>
      <c r="I70" s="212">
        <v>82.5</v>
      </c>
      <c r="J70" s="212">
        <v>22.5</v>
      </c>
      <c r="K70" s="212">
        <v>0.225</v>
      </c>
      <c r="L70" s="212">
        <v>1</v>
      </c>
    </row>
    <row r="71" spans="1:12" ht="12.75">
      <c r="A71" s="269"/>
      <c r="B71" s="42" t="s">
        <v>117</v>
      </c>
      <c r="C71" s="45">
        <v>100</v>
      </c>
      <c r="D71" s="6">
        <v>13.5</v>
      </c>
      <c r="E71" s="6">
        <v>9.2</v>
      </c>
      <c r="F71" s="6">
        <v>8.6</v>
      </c>
      <c r="G71" s="6">
        <v>159</v>
      </c>
      <c r="H71" s="6">
        <v>581</v>
      </c>
      <c r="I71" s="212">
        <v>30</v>
      </c>
      <c r="J71" s="212">
        <v>17</v>
      </c>
      <c r="K71" s="212">
        <v>0.5</v>
      </c>
      <c r="L71" s="212">
        <v>12.1</v>
      </c>
    </row>
    <row r="72" spans="1:12" ht="12.75">
      <c r="A72" s="269"/>
      <c r="B72" s="48" t="s">
        <v>136</v>
      </c>
      <c r="C72" s="40">
        <v>180</v>
      </c>
      <c r="D72" s="16">
        <v>3.4</v>
      </c>
      <c r="E72" s="16">
        <v>8.1</v>
      </c>
      <c r="F72" s="16">
        <v>19.1</v>
      </c>
      <c r="G72" s="16">
        <v>163.8</v>
      </c>
      <c r="H72" s="18">
        <v>321</v>
      </c>
      <c r="I72" s="212">
        <v>68.4</v>
      </c>
      <c r="J72" s="212">
        <v>24.6</v>
      </c>
      <c r="K72" s="212">
        <v>0.14</v>
      </c>
      <c r="L72" s="212">
        <v>14.4</v>
      </c>
    </row>
    <row r="73" spans="1:12" ht="12.75">
      <c r="A73" s="269"/>
      <c r="B73" s="72" t="s">
        <v>9</v>
      </c>
      <c r="C73" s="65">
        <v>42</v>
      </c>
      <c r="D73" s="16">
        <v>4.8</v>
      </c>
      <c r="E73" s="16">
        <v>0.9</v>
      </c>
      <c r="F73" s="16">
        <v>24</v>
      </c>
      <c r="G73" s="16">
        <v>125.3</v>
      </c>
      <c r="H73" s="18">
        <v>115</v>
      </c>
      <c r="I73" s="212">
        <v>59.79</v>
      </c>
      <c r="J73" s="212">
        <v>15.8</v>
      </c>
      <c r="K73" s="212">
        <v>0.3</v>
      </c>
      <c r="L73" s="212">
        <v>0</v>
      </c>
    </row>
    <row r="74" spans="1:12" ht="12.75">
      <c r="A74" s="269"/>
      <c r="B74" s="42" t="s">
        <v>39</v>
      </c>
      <c r="C74" s="40">
        <v>70</v>
      </c>
      <c r="D74" s="29">
        <v>4.56</v>
      </c>
      <c r="E74" s="29">
        <v>0.48</v>
      </c>
      <c r="F74" s="29">
        <v>29.52</v>
      </c>
      <c r="G74" s="30">
        <v>141</v>
      </c>
      <c r="H74" s="29">
        <v>114</v>
      </c>
      <c r="I74" s="212">
        <v>14.4</v>
      </c>
      <c r="J74" s="212">
        <v>20.4</v>
      </c>
      <c r="K74" s="212">
        <v>1.2</v>
      </c>
      <c r="L74" s="212">
        <v>0</v>
      </c>
    </row>
    <row r="75" spans="1:12" ht="24">
      <c r="A75" s="269"/>
      <c r="B75" s="42" t="s">
        <v>148</v>
      </c>
      <c r="C75" s="40">
        <v>210</v>
      </c>
      <c r="D75" s="30">
        <v>10.5</v>
      </c>
      <c r="E75" s="30">
        <v>6.72</v>
      </c>
      <c r="F75" s="30">
        <v>8.4</v>
      </c>
      <c r="G75" s="30">
        <v>182.7</v>
      </c>
      <c r="H75" s="30">
        <v>536</v>
      </c>
      <c r="I75" s="212">
        <v>234.8</v>
      </c>
      <c r="J75" s="212">
        <v>27.3</v>
      </c>
      <c r="K75" s="212">
        <v>0.21</v>
      </c>
      <c r="L75" s="212">
        <v>0.18</v>
      </c>
    </row>
    <row r="76" spans="1:12" ht="24">
      <c r="A76" s="270"/>
      <c r="B76" s="42" t="s">
        <v>204</v>
      </c>
      <c r="C76" s="40">
        <v>200</v>
      </c>
      <c r="D76" s="29">
        <v>1</v>
      </c>
      <c r="E76" s="29">
        <v>0.2</v>
      </c>
      <c r="F76" s="29">
        <v>20.2</v>
      </c>
      <c r="G76" s="30">
        <v>92</v>
      </c>
      <c r="H76" s="29">
        <v>537</v>
      </c>
      <c r="I76" s="211">
        <v>14</v>
      </c>
      <c r="J76" s="211">
        <v>8</v>
      </c>
      <c r="K76" s="211">
        <v>2.8</v>
      </c>
      <c r="L76" s="211">
        <v>4</v>
      </c>
    </row>
    <row r="77" spans="1:12" ht="12.75">
      <c r="A77" s="27" t="s">
        <v>34</v>
      </c>
      <c r="B77" s="7"/>
      <c r="C77" s="24">
        <f>SUM(C70:C76)</f>
        <v>1052</v>
      </c>
      <c r="D77" s="28">
        <f>SUM(D70:D76)</f>
        <v>40.06</v>
      </c>
      <c r="E77" s="28">
        <f>SUM(E70:E76)</f>
        <v>29.849999999999994</v>
      </c>
      <c r="F77" s="28">
        <f>SUM(F70:F76)</f>
        <v>124.94</v>
      </c>
      <c r="G77" s="28">
        <f>SUM(G70:G76)</f>
        <v>973.05</v>
      </c>
      <c r="H77" s="6"/>
      <c r="I77" s="28">
        <f>SUM(I70:I76)</f>
        <v>503.89</v>
      </c>
      <c r="J77" s="28">
        <f>SUM(J70:J76)</f>
        <v>135.59999999999997</v>
      </c>
      <c r="K77" s="28">
        <f>SUM(K70:K76)</f>
        <v>5.375</v>
      </c>
      <c r="L77" s="28">
        <f>SUM(L70:L76)</f>
        <v>31.68</v>
      </c>
    </row>
    <row r="78" spans="1:12" ht="25.5">
      <c r="A78" s="2" t="s">
        <v>16</v>
      </c>
      <c r="B78" s="3"/>
      <c r="C78" s="20">
        <f>C77+C68</f>
        <v>1662</v>
      </c>
      <c r="D78" s="17">
        <f>D77+D68</f>
        <v>78.12</v>
      </c>
      <c r="E78" s="17">
        <f>E77+E68</f>
        <v>52.449999999999996</v>
      </c>
      <c r="F78" s="17">
        <f>F77+F68</f>
        <v>232.64999999999998</v>
      </c>
      <c r="G78" s="17">
        <f>G77+G68</f>
        <v>1798.8</v>
      </c>
      <c r="H78" s="2"/>
      <c r="I78" s="17">
        <f>I77+I68</f>
        <v>687.73</v>
      </c>
      <c r="J78" s="17">
        <f>J77+J68</f>
        <v>186.72999999999996</v>
      </c>
      <c r="K78" s="17">
        <f>K77+K68</f>
        <v>8.115</v>
      </c>
      <c r="L78" s="17">
        <f>L77+L68</f>
        <v>48.2</v>
      </c>
    </row>
    <row r="79" spans="1:12" ht="12.75">
      <c r="A79" s="250" t="s">
        <v>0</v>
      </c>
      <c r="B79" s="250" t="s">
        <v>2</v>
      </c>
      <c r="C79" s="250" t="s">
        <v>1</v>
      </c>
      <c r="D79" s="261" t="s">
        <v>13</v>
      </c>
      <c r="E79" s="261"/>
      <c r="F79" s="261"/>
      <c r="G79" s="250" t="s">
        <v>6</v>
      </c>
      <c r="H79" s="250" t="s">
        <v>7</v>
      </c>
      <c r="I79" s="243" t="s">
        <v>165</v>
      </c>
      <c r="J79" s="243"/>
      <c r="K79" s="243"/>
      <c r="L79" s="243"/>
    </row>
    <row r="80" spans="1:12" ht="25.5">
      <c r="A80" s="251"/>
      <c r="B80" s="251"/>
      <c r="C80" s="251"/>
      <c r="D80" s="5" t="s">
        <v>3</v>
      </c>
      <c r="E80" s="5" t="s">
        <v>4</v>
      </c>
      <c r="F80" s="5" t="s">
        <v>5</v>
      </c>
      <c r="G80" s="251"/>
      <c r="H80" s="251"/>
      <c r="I80" s="209" t="s">
        <v>175</v>
      </c>
      <c r="J80" s="209" t="s">
        <v>176</v>
      </c>
      <c r="K80" s="209" t="s">
        <v>177</v>
      </c>
      <c r="L80" s="220" t="s">
        <v>178</v>
      </c>
    </row>
    <row r="81" spans="1:12" ht="25.5">
      <c r="A81" s="4" t="s">
        <v>20</v>
      </c>
      <c r="B81" s="4"/>
      <c r="C81" s="4"/>
      <c r="D81" s="5"/>
      <c r="E81" s="5"/>
      <c r="F81" s="5"/>
      <c r="G81" s="4"/>
      <c r="H81" s="4"/>
      <c r="I81" s="220"/>
      <c r="J81" s="220"/>
      <c r="K81" s="220"/>
      <c r="L81" s="220"/>
    </row>
    <row r="82" spans="1:12" ht="24">
      <c r="A82" s="277" t="s">
        <v>35</v>
      </c>
      <c r="B82" s="42" t="s">
        <v>108</v>
      </c>
      <c r="C82" s="45">
        <v>270</v>
      </c>
      <c r="D82" s="77">
        <v>25.6</v>
      </c>
      <c r="E82" s="78">
        <v>30</v>
      </c>
      <c r="F82" s="77">
        <v>59.4</v>
      </c>
      <c r="G82" s="78">
        <v>651.5</v>
      </c>
      <c r="H82" s="63">
        <v>323</v>
      </c>
      <c r="I82" s="212">
        <v>215.71</v>
      </c>
      <c r="J82" s="212">
        <v>27.68</v>
      </c>
      <c r="K82" s="212">
        <v>1.03</v>
      </c>
      <c r="L82" s="212">
        <v>0</v>
      </c>
    </row>
    <row r="83" spans="1:12" ht="12.75">
      <c r="A83" s="277"/>
      <c r="B83" s="46" t="s">
        <v>130</v>
      </c>
      <c r="C83" s="40">
        <v>50</v>
      </c>
      <c r="D83" s="13">
        <v>1.7</v>
      </c>
      <c r="E83" s="58">
        <v>1.6</v>
      </c>
      <c r="F83" s="13">
        <v>13.86</v>
      </c>
      <c r="G83" s="58">
        <v>76.83</v>
      </c>
      <c r="H83" s="6">
        <v>484</v>
      </c>
      <c r="I83" s="212">
        <v>50.2</v>
      </c>
      <c r="J83" s="212">
        <v>8.16</v>
      </c>
      <c r="K83" s="212">
        <v>0.048</v>
      </c>
      <c r="L83" s="212">
        <v>0.024</v>
      </c>
    </row>
    <row r="84" spans="1:12" ht="12.75">
      <c r="A84" s="277"/>
      <c r="B84" s="44" t="s">
        <v>19</v>
      </c>
      <c r="C84" s="43">
        <v>200</v>
      </c>
      <c r="D84" s="13">
        <v>0.1</v>
      </c>
      <c r="E84" s="13">
        <v>0.1</v>
      </c>
      <c r="F84" s="13">
        <v>15</v>
      </c>
      <c r="G84" s="13">
        <v>60</v>
      </c>
      <c r="H84" s="6">
        <v>943</v>
      </c>
      <c r="I84" s="212">
        <v>13.3</v>
      </c>
      <c r="J84" s="212">
        <v>6.6</v>
      </c>
      <c r="K84" s="212">
        <v>0.88</v>
      </c>
      <c r="L84" s="212">
        <v>0</v>
      </c>
    </row>
    <row r="85" spans="1:12" ht="12.75">
      <c r="A85" s="277"/>
      <c r="B85" s="42" t="s">
        <v>39</v>
      </c>
      <c r="C85" s="40">
        <v>50</v>
      </c>
      <c r="D85" s="29">
        <v>4.56</v>
      </c>
      <c r="E85" s="29">
        <v>0.48</v>
      </c>
      <c r="F85" s="29">
        <v>29.52</v>
      </c>
      <c r="G85" s="30">
        <v>141</v>
      </c>
      <c r="H85" s="29">
        <v>114</v>
      </c>
      <c r="I85" s="212">
        <v>12</v>
      </c>
      <c r="J85" s="212">
        <v>17</v>
      </c>
      <c r="K85" s="212">
        <v>1</v>
      </c>
      <c r="L85" s="212">
        <v>0</v>
      </c>
    </row>
    <row r="86" spans="1:12" ht="12.75">
      <c r="A86" s="277"/>
      <c r="B86" s="72" t="s">
        <v>9</v>
      </c>
      <c r="C86" s="65">
        <v>30</v>
      </c>
      <c r="D86" s="16">
        <v>4.8</v>
      </c>
      <c r="E86" s="16">
        <v>0.9</v>
      </c>
      <c r="F86" s="16">
        <v>24</v>
      </c>
      <c r="G86" s="16">
        <v>125.3</v>
      </c>
      <c r="H86" s="18">
        <v>115</v>
      </c>
      <c r="I86" s="212">
        <v>42.7</v>
      </c>
      <c r="J86" s="212">
        <v>11.3</v>
      </c>
      <c r="K86" s="212">
        <v>0.21</v>
      </c>
      <c r="L86" s="212">
        <v>0</v>
      </c>
    </row>
    <row r="87" spans="1:12" ht="12.75">
      <c r="A87" s="277"/>
      <c r="B87" s="42" t="s">
        <v>145</v>
      </c>
      <c r="C87" s="40">
        <v>200</v>
      </c>
      <c r="D87" s="30">
        <v>1.8</v>
      </c>
      <c r="E87" s="30">
        <v>0.4</v>
      </c>
      <c r="F87" s="30">
        <v>16.2</v>
      </c>
      <c r="G87" s="30">
        <v>83</v>
      </c>
      <c r="H87" s="6">
        <v>118</v>
      </c>
      <c r="I87" s="212">
        <v>68</v>
      </c>
      <c r="J87" s="212">
        <v>26.66</v>
      </c>
      <c r="K87" s="212">
        <v>0.66</v>
      </c>
      <c r="L87" s="212">
        <v>82.66</v>
      </c>
    </row>
    <row r="88" spans="1:12" ht="12.75">
      <c r="A88" s="27" t="s">
        <v>34</v>
      </c>
      <c r="B88" s="222"/>
      <c r="C88" s="222">
        <f aca="true" t="shared" si="0" ref="C88:L88">SUM(C82:C87)</f>
        <v>800</v>
      </c>
      <c r="D88" s="27">
        <f t="shared" si="0"/>
        <v>38.559999999999995</v>
      </c>
      <c r="E88" s="176">
        <f t="shared" si="0"/>
        <v>33.48</v>
      </c>
      <c r="F88" s="27">
        <f t="shared" si="0"/>
        <v>157.97999999999996</v>
      </c>
      <c r="G88" s="178">
        <f t="shared" si="0"/>
        <v>1137.63</v>
      </c>
      <c r="H88" s="222">
        <f t="shared" si="0"/>
        <v>2097</v>
      </c>
      <c r="I88" s="27">
        <f t="shared" si="0"/>
        <v>401.91</v>
      </c>
      <c r="J88" s="176">
        <f t="shared" si="0"/>
        <v>97.4</v>
      </c>
      <c r="K88" s="27">
        <f t="shared" si="0"/>
        <v>3.8280000000000003</v>
      </c>
      <c r="L88" s="222">
        <f t="shared" si="0"/>
        <v>82.684</v>
      </c>
    </row>
    <row r="89" spans="1:12" ht="12.75">
      <c r="A89" s="247" t="s">
        <v>10</v>
      </c>
      <c r="B89" s="52" t="s">
        <v>103</v>
      </c>
      <c r="C89" s="53">
        <v>100</v>
      </c>
      <c r="D89" s="34">
        <v>1.1</v>
      </c>
      <c r="E89" s="34">
        <v>0.1</v>
      </c>
      <c r="F89" s="34">
        <v>3.8</v>
      </c>
      <c r="G89" s="35">
        <v>24</v>
      </c>
      <c r="H89" s="34">
        <v>112</v>
      </c>
      <c r="I89" s="212">
        <v>14</v>
      </c>
      <c r="J89" s="212">
        <v>20</v>
      </c>
      <c r="K89" s="212">
        <v>0.9</v>
      </c>
      <c r="L89" s="212">
        <v>2.5</v>
      </c>
    </row>
    <row r="90" spans="1:12" ht="12.75">
      <c r="A90" s="248"/>
      <c r="B90" s="72" t="s">
        <v>169</v>
      </c>
      <c r="C90" s="65">
        <v>265</v>
      </c>
      <c r="D90" s="6">
        <v>5.46</v>
      </c>
      <c r="E90" s="16">
        <v>27.7</v>
      </c>
      <c r="F90" s="6">
        <v>27.6</v>
      </c>
      <c r="G90" s="16">
        <v>188.6</v>
      </c>
      <c r="H90" s="6">
        <v>133</v>
      </c>
      <c r="I90" s="212">
        <v>133.75</v>
      </c>
      <c r="J90" s="212">
        <v>2.62</v>
      </c>
      <c r="K90" s="212">
        <v>0.125</v>
      </c>
      <c r="L90" s="212">
        <v>0.75</v>
      </c>
    </row>
    <row r="91" spans="1:12" ht="24">
      <c r="A91" s="248"/>
      <c r="B91" s="54" t="s">
        <v>54</v>
      </c>
      <c r="C91" s="61">
        <v>180</v>
      </c>
      <c r="D91" s="23">
        <v>14.64</v>
      </c>
      <c r="E91" s="23">
        <v>14.8</v>
      </c>
      <c r="F91" s="23">
        <v>11.49</v>
      </c>
      <c r="G91" s="23">
        <v>237.95</v>
      </c>
      <c r="H91" s="62">
        <v>366</v>
      </c>
      <c r="I91" s="211">
        <v>37.8</v>
      </c>
      <c r="J91" s="211">
        <v>13</v>
      </c>
      <c r="K91" s="211">
        <v>0.216</v>
      </c>
      <c r="L91" s="211">
        <v>6.8</v>
      </c>
    </row>
    <row r="92" spans="1:12" ht="12.75">
      <c r="A92" s="248"/>
      <c r="B92" s="72" t="s">
        <v>9</v>
      </c>
      <c r="C92" s="65">
        <v>42</v>
      </c>
      <c r="D92" s="16">
        <v>4.8</v>
      </c>
      <c r="E92" s="16">
        <v>0.9</v>
      </c>
      <c r="F92" s="16">
        <v>24</v>
      </c>
      <c r="G92" s="16">
        <v>125.3</v>
      </c>
      <c r="H92" s="18">
        <v>115</v>
      </c>
      <c r="I92" s="212">
        <v>59.79</v>
      </c>
      <c r="J92" s="212">
        <v>15.8</v>
      </c>
      <c r="K92" s="212">
        <v>0.3</v>
      </c>
      <c r="L92" s="212">
        <v>0</v>
      </c>
    </row>
    <row r="93" spans="1:12" ht="12.75">
      <c r="A93" s="248"/>
      <c r="B93" s="42" t="s">
        <v>39</v>
      </c>
      <c r="C93" s="40">
        <v>50</v>
      </c>
      <c r="D93" s="29">
        <v>4.56</v>
      </c>
      <c r="E93" s="29">
        <v>0.48</v>
      </c>
      <c r="F93" s="29">
        <v>29.52</v>
      </c>
      <c r="G93" s="30">
        <v>141</v>
      </c>
      <c r="H93" s="29">
        <v>114</v>
      </c>
      <c r="I93" s="212">
        <v>12</v>
      </c>
      <c r="J93" s="212">
        <v>17</v>
      </c>
      <c r="K93" s="212">
        <v>1</v>
      </c>
      <c r="L93" s="212">
        <v>0</v>
      </c>
    </row>
    <row r="94" spans="1:12" ht="12.75">
      <c r="A94" s="248"/>
      <c r="B94" s="41" t="s">
        <v>138</v>
      </c>
      <c r="C94" s="40">
        <v>200</v>
      </c>
      <c r="D94" s="6">
        <v>5.8</v>
      </c>
      <c r="E94" s="6">
        <v>5</v>
      </c>
      <c r="F94" s="6">
        <v>9.6</v>
      </c>
      <c r="G94" s="6">
        <v>106</v>
      </c>
      <c r="H94" s="6">
        <v>515</v>
      </c>
      <c r="I94" s="211">
        <v>240</v>
      </c>
      <c r="J94" s="211">
        <v>28</v>
      </c>
      <c r="K94" s="211">
        <v>0.2</v>
      </c>
      <c r="L94" s="211">
        <v>2.6</v>
      </c>
    </row>
    <row r="95" spans="1:12" ht="12.75">
      <c r="A95" s="249"/>
      <c r="B95" s="42" t="s">
        <v>196</v>
      </c>
      <c r="C95" s="40">
        <v>180</v>
      </c>
      <c r="D95" s="29">
        <v>0.9</v>
      </c>
      <c r="E95" s="29">
        <v>0.18</v>
      </c>
      <c r="F95" s="29">
        <v>38.18</v>
      </c>
      <c r="G95" s="30">
        <v>82.8</v>
      </c>
      <c r="H95" s="29">
        <v>537</v>
      </c>
      <c r="I95" s="212">
        <v>12.6</v>
      </c>
      <c r="J95" s="212">
        <v>7.2</v>
      </c>
      <c r="K95" s="212">
        <v>2.5</v>
      </c>
      <c r="L95" s="212">
        <v>3.6</v>
      </c>
    </row>
    <row r="96" spans="1:12" ht="12.75">
      <c r="A96" s="27" t="s">
        <v>34</v>
      </c>
      <c r="B96" s="7"/>
      <c r="C96" s="8">
        <f>SUM(C89:C95)</f>
        <v>1017</v>
      </c>
      <c r="D96" s="28">
        <f>SUM(D89:D95)</f>
        <v>37.26</v>
      </c>
      <c r="E96" s="28">
        <f>SUM(E89:E95)</f>
        <v>49.16</v>
      </c>
      <c r="F96" s="28">
        <f>SUM(F89:F95)</f>
        <v>144.19</v>
      </c>
      <c r="G96" s="28">
        <f>SUM(G89:G95)</f>
        <v>905.6499999999999</v>
      </c>
      <c r="H96" s="6"/>
      <c r="I96" s="28">
        <f>SUM(I89:I95)</f>
        <v>509.94000000000005</v>
      </c>
      <c r="J96" s="28">
        <f>SUM(J89:J95)</f>
        <v>103.62</v>
      </c>
      <c r="K96" s="28">
        <f>SUM(K89:K95)</f>
        <v>5.241</v>
      </c>
      <c r="L96" s="28">
        <f>SUM(L89:L95)</f>
        <v>16.25</v>
      </c>
    </row>
    <row r="97" spans="1:12" ht="25.5">
      <c r="A97" s="2" t="s">
        <v>16</v>
      </c>
      <c r="B97" s="3"/>
      <c r="C97" s="2">
        <f>C96+C88</f>
        <v>1817</v>
      </c>
      <c r="D97" s="2">
        <f>D96+D88</f>
        <v>75.82</v>
      </c>
      <c r="E97" s="2">
        <f>E96+E88</f>
        <v>82.63999999999999</v>
      </c>
      <c r="F97" s="2">
        <f>F96+F88</f>
        <v>302.16999999999996</v>
      </c>
      <c r="G97" s="2">
        <f>G96+G88</f>
        <v>2043.28</v>
      </c>
      <c r="H97" s="2"/>
      <c r="I97" s="2">
        <f>I96+I88</f>
        <v>911.8500000000001</v>
      </c>
      <c r="J97" s="2">
        <f>J96+J88</f>
        <v>201.02</v>
      </c>
      <c r="K97" s="2">
        <f>K96+K88</f>
        <v>9.068999999999999</v>
      </c>
      <c r="L97" s="2">
        <f>L96+L88</f>
        <v>98.934</v>
      </c>
    </row>
    <row r="98" spans="1:12" ht="12.75">
      <c r="A98" s="250" t="s">
        <v>0</v>
      </c>
      <c r="B98" s="250" t="s">
        <v>2</v>
      </c>
      <c r="C98" s="250" t="s">
        <v>1</v>
      </c>
      <c r="D98" s="280" t="s">
        <v>13</v>
      </c>
      <c r="E98" s="280"/>
      <c r="F98" s="280"/>
      <c r="G98" s="250" t="s">
        <v>6</v>
      </c>
      <c r="H98" s="250" t="s">
        <v>7</v>
      </c>
      <c r="I98" s="243" t="s">
        <v>165</v>
      </c>
      <c r="J98" s="243"/>
      <c r="K98" s="243"/>
      <c r="L98" s="243"/>
    </row>
    <row r="99" spans="1:12" ht="25.5">
      <c r="A99" s="251"/>
      <c r="B99" s="251"/>
      <c r="C99" s="251"/>
      <c r="D99" s="5" t="s">
        <v>3</v>
      </c>
      <c r="E99" s="5" t="s">
        <v>4</v>
      </c>
      <c r="F99" s="5" t="s">
        <v>5</v>
      </c>
      <c r="G99" s="251"/>
      <c r="H99" s="251"/>
      <c r="I99" s="209" t="s">
        <v>175</v>
      </c>
      <c r="J99" s="209" t="s">
        <v>176</v>
      </c>
      <c r="K99" s="209" t="s">
        <v>177</v>
      </c>
      <c r="L99" s="220" t="s">
        <v>178</v>
      </c>
    </row>
    <row r="100" spans="1:12" ht="25.5">
      <c r="A100" s="4" t="s">
        <v>30</v>
      </c>
      <c r="B100" s="4"/>
      <c r="C100" s="4"/>
      <c r="D100" s="5"/>
      <c r="E100" s="5"/>
      <c r="F100" s="5"/>
      <c r="G100" s="4"/>
      <c r="H100" s="4"/>
      <c r="I100" s="220"/>
      <c r="J100" s="220"/>
      <c r="K100" s="220"/>
      <c r="L100" s="220"/>
    </row>
    <row r="101" spans="1:12" ht="24">
      <c r="A101" s="278"/>
      <c r="B101" s="42" t="s">
        <v>174</v>
      </c>
      <c r="C101" s="45">
        <v>250</v>
      </c>
      <c r="D101" s="63">
        <v>6</v>
      </c>
      <c r="E101" s="63">
        <v>6.45</v>
      </c>
      <c r="F101" s="63">
        <v>20.65</v>
      </c>
      <c r="G101" s="63">
        <v>164.75</v>
      </c>
      <c r="H101" s="63">
        <v>170</v>
      </c>
      <c r="I101" s="212">
        <v>171</v>
      </c>
      <c r="J101" s="212">
        <v>5.5</v>
      </c>
      <c r="K101" s="212">
        <v>0.2</v>
      </c>
      <c r="L101" s="212">
        <v>0.5</v>
      </c>
    </row>
    <row r="102" spans="1:12" ht="12.75">
      <c r="A102" s="278"/>
      <c r="B102" s="44" t="s">
        <v>19</v>
      </c>
      <c r="C102" s="43">
        <v>200</v>
      </c>
      <c r="D102" s="13">
        <v>0.1</v>
      </c>
      <c r="E102" s="13">
        <v>0.1</v>
      </c>
      <c r="F102" s="13">
        <v>15</v>
      </c>
      <c r="G102" s="13">
        <v>60</v>
      </c>
      <c r="H102" s="6">
        <v>943</v>
      </c>
      <c r="I102" s="212">
        <v>13.3</v>
      </c>
      <c r="J102" s="212">
        <v>6.6</v>
      </c>
      <c r="K102" s="212">
        <v>0.88</v>
      </c>
      <c r="L102" s="212">
        <v>0</v>
      </c>
    </row>
    <row r="103" spans="1:12" ht="12.75">
      <c r="A103" s="278"/>
      <c r="B103" s="42" t="s">
        <v>39</v>
      </c>
      <c r="C103" s="40">
        <v>50</v>
      </c>
      <c r="D103" s="29">
        <v>4.56</v>
      </c>
      <c r="E103" s="29">
        <v>0.48</v>
      </c>
      <c r="F103" s="29">
        <v>29.52</v>
      </c>
      <c r="G103" s="30">
        <v>141</v>
      </c>
      <c r="H103" s="29">
        <v>114</v>
      </c>
      <c r="I103" s="212">
        <v>12</v>
      </c>
      <c r="J103" s="212">
        <v>17</v>
      </c>
      <c r="K103" s="212">
        <v>1</v>
      </c>
      <c r="L103" s="212">
        <v>0</v>
      </c>
    </row>
    <row r="104" spans="1:12" ht="12.75">
      <c r="A104" s="278"/>
      <c r="B104" s="72" t="s">
        <v>9</v>
      </c>
      <c r="C104" s="65">
        <v>30</v>
      </c>
      <c r="D104" s="16">
        <v>4.8</v>
      </c>
      <c r="E104" s="16">
        <v>0.9</v>
      </c>
      <c r="F104" s="16">
        <v>24</v>
      </c>
      <c r="G104" s="16">
        <v>125.3</v>
      </c>
      <c r="H104" s="18">
        <v>115</v>
      </c>
      <c r="I104" s="212">
        <v>42.7</v>
      </c>
      <c r="J104" s="212">
        <v>11.3</v>
      </c>
      <c r="K104" s="212">
        <v>0.21</v>
      </c>
      <c r="L104" s="212">
        <v>0</v>
      </c>
    </row>
    <row r="105" spans="1:12" ht="12.75">
      <c r="A105" s="278"/>
      <c r="B105" s="42" t="s">
        <v>214</v>
      </c>
      <c r="C105" s="40">
        <v>100</v>
      </c>
      <c r="D105" s="30">
        <v>0.4</v>
      </c>
      <c r="E105" s="30">
        <v>0.4</v>
      </c>
      <c r="F105" s="30">
        <v>9.8</v>
      </c>
      <c r="G105" s="30">
        <v>47</v>
      </c>
      <c r="H105" s="30">
        <v>118</v>
      </c>
      <c r="I105" s="212">
        <v>16</v>
      </c>
      <c r="J105" s="212">
        <v>9</v>
      </c>
      <c r="K105" s="212">
        <v>2.2</v>
      </c>
      <c r="L105" s="212">
        <v>10</v>
      </c>
    </row>
    <row r="106" spans="1:12" ht="12.75">
      <c r="A106" s="27" t="s">
        <v>34</v>
      </c>
      <c r="B106" s="27"/>
      <c r="C106" s="27">
        <f>SUM(C101:C105)</f>
        <v>630</v>
      </c>
      <c r="D106" s="27">
        <f>SUM(D101:D105)</f>
        <v>15.860000000000001</v>
      </c>
      <c r="E106" s="27">
        <f>SUM(E101:E105)</f>
        <v>8.33</v>
      </c>
      <c r="F106" s="27">
        <f>SUM(F101:F105)</f>
        <v>98.97</v>
      </c>
      <c r="G106" s="27">
        <f>SUM(G101:G105)</f>
        <v>538.05</v>
      </c>
      <c r="H106" s="27"/>
      <c r="I106" s="27">
        <f>SUM(I101:I105)</f>
        <v>255</v>
      </c>
      <c r="J106" s="27">
        <f>SUM(J101:J105)</f>
        <v>49.400000000000006</v>
      </c>
      <c r="K106" s="27">
        <f>SUM(K101:K105)</f>
        <v>4.49</v>
      </c>
      <c r="L106" s="27">
        <f>SUM(L101:L105)</f>
        <v>10.5</v>
      </c>
    </row>
    <row r="107" spans="1:12" ht="12.75">
      <c r="A107" s="285"/>
      <c r="B107" s="52" t="s">
        <v>100</v>
      </c>
      <c r="C107" s="53">
        <v>100</v>
      </c>
      <c r="D107" s="31">
        <v>0.8</v>
      </c>
      <c r="E107" s="31">
        <v>0.2</v>
      </c>
      <c r="F107" s="31">
        <v>2.5</v>
      </c>
      <c r="G107" s="31">
        <v>14</v>
      </c>
      <c r="H107" s="31">
        <v>112</v>
      </c>
      <c r="I107" s="212">
        <v>17</v>
      </c>
      <c r="J107" s="212">
        <v>14</v>
      </c>
      <c r="K107" s="212">
        <v>0</v>
      </c>
      <c r="L107" s="212">
        <v>7</v>
      </c>
    </row>
    <row r="108" spans="1:12" ht="12.75">
      <c r="A108" s="286"/>
      <c r="B108" s="72" t="s">
        <v>180</v>
      </c>
      <c r="C108" s="65">
        <v>250</v>
      </c>
      <c r="D108" s="63">
        <v>1.6</v>
      </c>
      <c r="E108" s="23">
        <v>5</v>
      </c>
      <c r="F108" s="63">
        <v>17.05</v>
      </c>
      <c r="G108" s="23">
        <v>120.25</v>
      </c>
      <c r="H108" s="63">
        <v>161</v>
      </c>
      <c r="I108" s="212">
        <v>32</v>
      </c>
      <c r="J108" s="212">
        <v>19</v>
      </c>
      <c r="K108" s="212">
        <v>0.9</v>
      </c>
      <c r="L108" s="212">
        <v>6.2</v>
      </c>
    </row>
    <row r="109" spans="1:12" ht="14.25" customHeight="1">
      <c r="A109" s="286"/>
      <c r="B109" s="42" t="s">
        <v>205</v>
      </c>
      <c r="C109" s="45">
        <v>180</v>
      </c>
      <c r="D109" s="6">
        <v>10.88</v>
      </c>
      <c r="E109" s="6">
        <v>9.12</v>
      </c>
      <c r="F109" s="6">
        <v>30.6</v>
      </c>
      <c r="G109" s="6">
        <v>247.5</v>
      </c>
      <c r="H109" s="6">
        <v>301</v>
      </c>
      <c r="I109" s="212">
        <v>85.02</v>
      </c>
      <c r="J109" s="212">
        <v>8.1</v>
      </c>
      <c r="K109" s="212">
        <v>0.67</v>
      </c>
      <c r="L109" s="212">
        <v>1.13</v>
      </c>
    </row>
    <row r="110" spans="1:12" ht="24">
      <c r="A110" s="286"/>
      <c r="B110" s="54" t="s">
        <v>40</v>
      </c>
      <c r="C110" s="61">
        <v>100</v>
      </c>
      <c r="D110" s="36">
        <v>12.88</v>
      </c>
      <c r="E110" s="36">
        <v>24.7</v>
      </c>
      <c r="F110" s="36">
        <v>15.3</v>
      </c>
      <c r="G110" s="36">
        <v>379</v>
      </c>
      <c r="H110" s="36">
        <v>368</v>
      </c>
      <c r="I110" s="212">
        <v>47</v>
      </c>
      <c r="J110" s="212">
        <v>9</v>
      </c>
      <c r="K110" s="212">
        <v>0.33</v>
      </c>
      <c r="L110" s="212">
        <v>0</v>
      </c>
    </row>
    <row r="111" spans="1:12" ht="12.75">
      <c r="A111" s="286"/>
      <c r="B111" s="72" t="s">
        <v>9</v>
      </c>
      <c r="C111" s="65">
        <v>42</v>
      </c>
      <c r="D111" s="16">
        <v>4.8</v>
      </c>
      <c r="E111" s="16">
        <v>0.9</v>
      </c>
      <c r="F111" s="16">
        <v>24</v>
      </c>
      <c r="G111" s="16">
        <v>125.3</v>
      </c>
      <c r="H111" s="18">
        <v>115</v>
      </c>
      <c r="I111" s="212">
        <v>59.79</v>
      </c>
      <c r="J111" s="212">
        <v>15.8</v>
      </c>
      <c r="K111" s="212">
        <v>0.3</v>
      </c>
      <c r="L111" s="212">
        <v>0</v>
      </c>
    </row>
    <row r="112" spans="1:12" ht="12.75">
      <c r="A112" s="286"/>
      <c r="B112" s="41" t="s">
        <v>138</v>
      </c>
      <c r="C112" s="40">
        <v>200</v>
      </c>
      <c r="D112" s="6">
        <v>5.8</v>
      </c>
      <c r="E112" s="6">
        <v>5</v>
      </c>
      <c r="F112" s="6">
        <v>9.6</v>
      </c>
      <c r="G112" s="6">
        <v>106</v>
      </c>
      <c r="H112" s="6">
        <v>515</v>
      </c>
      <c r="I112" s="211">
        <v>240</v>
      </c>
      <c r="J112" s="211">
        <v>28</v>
      </c>
      <c r="K112" s="211">
        <v>0.2</v>
      </c>
      <c r="L112" s="211">
        <v>2.6</v>
      </c>
    </row>
    <row r="113" spans="1:12" ht="11.25" customHeight="1">
      <c r="A113" s="286"/>
      <c r="B113" s="42" t="s">
        <v>59</v>
      </c>
      <c r="C113" s="40">
        <v>200</v>
      </c>
      <c r="D113" s="30">
        <v>0.5</v>
      </c>
      <c r="E113" s="30">
        <v>0</v>
      </c>
      <c r="F113" s="30">
        <v>27</v>
      </c>
      <c r="G113" s="30">
        <v>110</v>
      </c>
      <c r="H113" s="30">
        <v>527</v>
      </c>
      <c r="I113" s="212">
        <v>14.4</v>
      </c>
      <c r="J113" s="212">
        <v>20.4</v>
      </c>
      <c r="K113" s="212">
        <v>1.2</v>
      </c>
      <c r="L113" s="212">
        <v>0</v>
      </c>
    </row>
    <row r="114" spans="1:12" ht="12.75">
      <c r="A114" s="287"/>
      <c r="B114" s="42" t="s">
        <v>39</v>
      </c>
      <c r="C114" s="40">
        <v>70</v>
      </c>
      <c r="D114" s="29">
        <v>4.56</v>
      </c>
      <c r="E114" s="29">
        <v>0.48</v>
      </c>
      <c r="F114" s="29">
        <v>29.52</v>
      </c>
      <c r="G114" s="30">
        <v>141</v>
      </c>
      <c r="H114" s="29">
        <v>114</v>
      </c>
      <c r="I114" s="212">
        <v>14.4</v>
      </c>
      <c r="J114" s="212">
        <v>20.4</v>
      </c>
      <c r="K114" s="212">
        <v>1.2</v>
      </c>
      <c r="L114" s="212">
        <v>0</v>
      </c>
    </row>
    <row r="115" spans="1:12" ht="12.75">
      <c r="A115" s="27" t="s">
        <v>34</v>
      </c>
      <c r="B115" s="7"/>
      <c r="C115" s="24">
        <f>SUM(C107:C114)</f>
        <v>1142</v>
      </c>
      <c r="D115" s="28">
        <f>SUM(D107:D114)</f>
        <v>41.82000000000001</v>
      </c>
      <c r="E115" s="28">
        <f>SUM(E107:E114)</f>
        <v>45.39999999999999</v>
      </c>
      <c r="F115" s="28">
        <f>SUM(F107:F114)</f>
        <v>155.57</v>
      </c>
      <c r="G115" s="28">
        <f>SUM(G107:G114)</f>
        <v>1243.05</v>
      </c>
      <c r="H115" s="6"/>
      <c r="I115" s="28">
        <f>SUM(I107:I114)</f>
        <v>509.6099999999999</v>
      </c>
      <c r="J115" s="28">
        <f>SUM(J107:J114)</f>
        <v>134.70000000000002</v>
      </c>
      <c r="K115" s="28">
        <f>SUM(K107:K114)</f>
        <v>4.800000000000001</v>
      </c>
      <c r="L115" s="28">
        <f>SUM(L107:L114)</f>
        <v>16.93</v>
      </c>
    </row>
    <row r="116" spans="1:12" ht="25.5">
      <c r="A116" s="2" t="s">
        <v>11</v>
      </c>
      <c r="B116" s="3"/>
      <c r="C116" s="2">
        <f>C115+C106</f>
        <v>1772</v>
      </c>
      <c r="D116" s="2">
        <f>D115+D106</f>
        <v>57.68000000000001</v>
      </c>
      <c r="E116" s="2">
        <f>E115+E106</f>
        <v>53.72999999999999</v>
      </c>
      <c r="F116" s="2">
        <f>F115+F106</f>
        <v>254.54</v>
      </c>
      <c r="G116" s="2">
        <f>G115+G106</f>
        <v>1781.1</v>
      </c>
      <c r="H116" s="2"/>
      <c r="I116" s="2">
        <f>I115+I106</f>
        <v>764.6099999999999</v>
      </c>
      <c r="J116" s="2">
        <f>J115+J106</f>
        <v>184.10000000000002</v>
      </c>
      <c r="K116" s="2">
        <f>K115+K106</f>
        <v>9.290000000000001</v>
      </c>
      <c r="L116" s="2">
        <f>L115+L106</f>
        <v>27.43</v>
      </c>
    </row>
    <row r="117" spans="1:12" ht="12.75">
      <c r="A117" s="250" t="s">
        <v>0</v>
      </c>
      <c r="B117" s="250" t="s">
        <v>2</v>
      </c>
      <c r="C117" s="250" t="s">
        <v>1</v>
      </c>
      <c r="D117" s="261" t="s">
        <v>13</v>
      </c>
      <c r="E117" s="261"/>
      <c r="F117" s="261"/>
      <c r="G117" s="250" t="s">
        <v>6</v>
      </c>
      <c r="H117" s="250" t="s">
        <v>7</v>
      </c>
      <c r="I117" s="243" t="s">
        <v>165</v>
      </c>
      <c r="J117" s="243"/>
      <c r="K117" s="243"/>
      <c r="L117" s="243"/>
    </row>
    <row r="118" spans="1:12" ht="25.5">
      <c r="A118" s="251"/>
      <c r="B118" s="251"/>
      <c r="C118" s="251"/>
      <c r="D118" s="5" t="s">
        <v>3</v>
      </c>
      <c r="E118" s="5" t="s">
        <v>4</v>
      </c>
      <c r="F118" s="5" t="s">
        <v>5</v>
      </c>
      <c r="G118" s="251"/>
      <c r="H118" s="251"/>
      <c r="I118" s="209" t="s">
        <v>175</v>
      </c>
      <c r="J118" s="209" t="s">
        <v>176</v>
      </c>
      <c r="K118" s="209" t="s">
        <v>177</v>
      </c>
      <c r="L118" s="220" t="s">
        <v>178</v>
      </c>
    </row>
    <row r="119" spans="1:12" ht="25.5">
      <c r="A119" s="4" t="s">
        <v>31</v>
      </c>
      <c r="B119" s="4"/>
      <c r="C119" s="4"/>
      <c r="D119" s="5"/>
      <c r="E119" s="5"/>
      <c r="F119" s="5"/>
      <c r="G119" s="4"/>
      <c r="H119" s="4"/>
      <c r="I119" s="220"/>
      <c r="J119" s="220"/>
      <c r="K119" s="220"/>
      <c r="L119" s="220"/>
    </row>
    <row r="120" spans="1:12" ht="24">
      <c r="A120" s="277" t="s">
        <v>35</v>
      </c>
      <c r="B120" s="42" t="s">
        <v>189</v>
      </c>
      <c r="C120" s="45">
        <v>40</v>
      </c>
      <c r="D120" s="30">
        <v>0.84</v>
      </c>
      <c r="E120" s="30">
        <v>0.99</v>
      </c>
      <c r="F120" s="30">
        <v>23.19</v>
      </c>
      <c r="G120" s="30">
        <v>105</v>
      </c>
      <c r="H120" s="30">
        <v>608</v>
      </c>
      <c r="I120" s="212">
        <v>9.33</v>
      </c>
      <c r="J120" s="212">
        <v>4</v>
      </c>
      <c r="K120" s="212">
        <v>0.26</v>
      </c>
      <c r="L120" s="212">
        <v>0</v>
      </c>
    </row>
    <row r="121" spans="1:12" ht="36">
      <c r="A121" s="277"/>
      <c r="B121" s="42" t="s">
        <v>49</v>
      </c>
      <c r="C121" s="40">
        <v>200</v>
      </c>
      <c r="D121" s="30">
        <v>6.2</v>
      </c>
      <c r="E121" s="30">
        <v>7.46</v>
      </c>
      <c r="F121" s="30">
        <v>30.86</v>
      </c>
      <c r="G121" s="30">
        <v>215.4</v>
      </c>
      <c r="H121" s="30">
        <v>268</v>
      </c>
      <c r="I121" s="212">
        <v>160</v>
      </c>
      <c r="J121" s="212">
        <v>5.1</v>
      </c>
      <c r="K121" s="212">
        <v>0.1</v>
      </c>
      <c r="L121" s="212">
        <v>0.5</v>
      </c>
    </row>
    <row r="122" spans="1:12" ht="12.75">
      <c r="A122" s="277"/>
      <c r="B122" s="42" t="s">
        <v>106</v>
      </c>
      <c r="C122" s="45">
        <v>12</v>
      </c>
      <c r="D122" s="30">
        <v>3.07</v>
      </c>
      <c r="E122" s="30">
        <v>3.13</v>
      </c>
      <c r="F122" s="30">
        <v>0</v>
      </c>
      <c r="G122" s="30">
        <v>40.98</v>
      </c>
      <c r="H122" s="30">
        <v>100</v>
      </c>
      <c r="I122" s="212">
        <v>15.6</v>
      </c>
      <c r="J122" s="212">
        <v>4.32</v>
      </c>
      <c r="K122" s="212">
        <v>0.12</v>
      </c>
      <c r="L122" s="212">
        <v>0.09</v>
      </c>
    </row>
    <row r="123" spans="1:12" ht="12.75">
      <c r="A123" s="277"/>
      <c r="B123" s="42" t="s">
        <v>50</v>
      </c>
      <c r="C123" s="40">
        <v>180</v>
      </c>
      <c r="D123" s="30">
        <v>2.88</v>
      </c>
      <c r="E123" s="30">
        <v>2.4</v>
      </c>
      <c r="F123" s="30">
        <v>14.3</v>
      </c>
      <c r="G123" s="30">
        <v>71.1</v>
      </c>
      <c r="H123" s="30">
        <v>951</v>
      </c>
      <c r="I123" s="212">
        <v>30.6</v>
      </c>
      <c r="J123" s="212">
        <v>0</v>
      </c>
      <c r="K123" s="212">
        <v>0</v>
      </c>
      <c r="L123" s="212">
        <v>0</v>
      </c>
    </row>
    <row r="124" spans="1:12" ht="12.75">
      <c r="A124" s="277"/>
      <c r="B124" s="42" t="s">
        <v>39</v>
      </c>
      <c r="C124" s="40">
        <v>50</v>
      </c>
      <c r="D124" s="29">
        <v>4.56</v>
      </c>
      <c r="E124" s="29">
        <v>0.48</v>
      </c>
      <c r="F124" s="29">
        <v>29.52</v>
      </c>
      <c r="G124" s="30">
        <v>141</v>
      </c>
      <c r="H124" s="29">
        <v>114</v>
      </c>
      <c r="I124" s="212">
        <v>12</v>
      </c>
      <c r="J124" s="212">
        <v>17</v>
      </c>
      <c r="K124" s="212">
        <v>1</v>
      </c>
      <c r="L124" s="212">
        <v>0</v>
      </c>
    </row>
    <row r="125" spans="1:12" ht="12.75">
      <c r="A125" s="277"/>
      <c r="B125" s="72" t="s">
        <v>9</v>
      </c>
      <c r="C125" s="65">
        <v>30</v>
      </c>
      <c r="D125" s="16">
        <v>4.8</v>
      </c>
      <c r="E125" s="16">
        <v>0.9</v>
      </c>
      <c r="F125" s="16">
        <v>24</v>
      </c>
      <c r="G125" s="16">
        <v>125.3</v>
      </c>
      <c r="H125" s="18">
        <v>115</v>
      </c>
      <c r="I125" s="212">
        <v>42.7</v>
      </c>
      <c r="J125" s="212">
        <v>11.3</v>
      </c>
      <c r="K125" s="212">
        <v>0.21</v>
      </c>
      <c r="L125" s="212">
        <v>0</v>
      </c>
    </row>
    <row r="126" spans="1:12" ht="12.75">
      <c r="A126" s="277"/>
      <c r="B126" s="42" t="s">
        <v>145</v>
      </c>
      <c r="C126" s="40">
        <v>180</v>
      </c>
      <c r="D126" s="30">
        <v>2.7</v>
      </c>
      <c r="E126" s="30">
        <v>0.9</v>
      </c>
      <c r="F126" s="30">
        <v>37.8</v>
      </c>
      <c r="G126" s="30">
        <v>172.8</v>
      </c>
      <c r="H126" s="6">
        <v>118</v>
      </c>
      <c r="I126" s="212">
        <v>14.4</v>
      </c>
      <c r="J126" s="212">
        <v>20.6</v>
      </c>
      <c r="K126" s="212">
        <v>1.08</v>
      </c>
      <c r="L126" s="212">
        <v>18</v>
      </c>
    </row>
    <row r="127" spans="1:12" ht="12.75">
      <c r="A127" s="27" t="s">
        <v>34</v>
      </c>
      <c r="B127" s="222"/>
      <c r="C127" s="222">
        <f>SUM(C120:C126)</f>
        <v>692</v>
      </c>
      <c r="D127" s="27">
        <f>SUM(D120:D126)</f>
        <v>25.049999999999997</v>
      </c>
      <c r="E127" s="27">
        <f>SUM(E120:E126)</f>
        <v>16.259999999999998</v>
      </c>
      <c r="F127" s="27">
        <f>SUM(F120:F126)</f>
        <v>159.67</v>
      </c>
      <c r="G127" s="222">
        <f>SUM(G120:G126)</f>
        <v>871.5799999999999</v>
      </c>
      <c r="H127" s="222"/>
      <c r="I127" s="27">
        <f>SUM(I120:I126)</f>
        <v>284.63</v>
      </c>
      <c r="J127" s="27">
        <f>SUM(J120:J126)</f>
        <v>62.32</v>
      </c>
      <c r="K127" s="27">
        <f>SUM(K120:K126)</f>
        <v>2.77</v>
      </c>
      <c r="L127" s="222">
        <f>SUM(L120:L126)</f>
        <v>18.59</v>
      </c>
    </row>
    <row r="128" spans="1:12" ht="24">
      <c r="A128" s="268" t="s">
        <v>10</v>
      </c>
      <c r="B128" s="42" t="s">
        <v>51</v>
      </c>
      <c r="C128" s="45">
        <v>100</v>
      </c>
      <c r="D128" s="30">
        <v>10.4</v>
      </c>
      <c r="E128" s="30">
        <v>10.1</v>
      </c>
      <c r="F128" s="30">
        <v>9.6</v>
      </c>
      <c r="G128" s="30">
        <v>136</v>
      </c>
      <c r="H128" s="30">
        <v>2</v>
      </c>
      <c r="I128" s="212">
        <v>46</v>
      </c>
      <c r="J128" s="212">
        <v>15</v>
      </c>
      <c r="K128" s="212">
        <v>0.67</v>
      </c>
      <c r="L128" s="212">
        <v>15.9</v>
      </c>
    </row>
    <row r="129" spans="1:12" ht="12.75">
      <c r="A129" s="269"/>
      <c r="B129" s="44" t="s">
        <v>124</v>
      </c>
      <c r="C129" s="66">
        <v>250</v>
      </c>
      <c r="D129" s="23">
        <v>2.7</v>
      </c>
      <c r="E129" s="23">
        <v>2.9</v>
      </c>
      <c r="F129" s="23">
        <v>20.16</v>
      </c>
      <c r="G129" s="23">
        <v>111.3</v>
      </c>
      <c r="H129" s="62">
        <v>200</v>
      </c>
      <c r="I129" s="211">
        <v>35</v>
      </c>
      <c r="J129" s="211">
        <v>37.5</v>
      </c>
      <c r="K129" s="211">
        <v>0.12</v>
      </c>
      <c r="L129" s="211">
        <v>12</v>
      </c>
    </row>
    <row r="130" spans="1:12" ht="12.75">
      <c r="A130" s="269"/>
      <c r="B130" s="54" t="s">
        <v>105</v>
      </c>
      <c r="C130" s="61">
        <v>100</v>
      </c>
      <c r="D130" s="30">
        <v>17.16</v>
      </c>
      <c r="E130" s="30">
        <v>18.33</v>
      </c>
      <c r="F130" s="30">
        <v>20.16</v>
      </c>
      <c r="G130" s="30">
        <v>247.4</v>
      </c>
      <c r="H130" s="30">
        <v>367</v>
      </c>
      <c r="I130" s="212">
        <v>26.66</v>
      </c>
      <c r="J130" s="212">
        <v>20</v>
      </c>
      <c r="K130" s="212">
        <v>0.256</v>
      </c>
      <c r="L130" s="212">
        <v>0</v>
      </c>
    </row>
    <row r="131" spans="1:12" ht="36">
      <c r="A131" s="269"/>
      <c r="B131" s="42" t="s">
        <v>52</v>
      </c>
      <c r="C131" s="45">
        <v>180</v>
      </c>
      <c r="D131" s="30">
        <v>3.6</v>
      </c>
      <c r="E131" s="30">
        <v>9.36</v>
      </c>
      <c r="F131" s="30">
        <v>27.63</v>
      </c>
      <c r="G131" s="30">
        <v>208.8</v>
      </c>
      <c r="H131" s="30">
        <v>300</v>
      </c>
      <c r="I131" s="212">
        <v>122.6</v>
      </c>
      <c r="J131" s="212">
        <v>8.28</v>
      </c>
      <c r="K131" s="212">
        <v>1.067</v>
      </c>
      <c r="L131" s="212">
        <v>0.6</v>
      </c>
    </row>
    <row r="132" spans="1:12" ht="12.75">
      <c r="A132" s="269"/>
      <c r="B132" s="72" t="s">
        <v>9</v>
      </c>
      <c r="C132" s="65">
        <v>42</v>
      </c>
      <c r="D132" s="16">
        <v>4.8</v>
      </c>
      <c r="E132" s="16">
        <v>0.9</v>
      </c>
      <c r="F132" s="16">
        <v>24</v>
      </c>
      <c r="G132" s="16">
        <v>125.3</v>
      </c>
      <c r="H132" s="18">
        <v>115</v>
      </c>
      <c r="I132" s="212">
        <v>59.79</v>
      </c>
      <c r="J132" s="212">
        <v>15.8</v>
      </c>
      <c r="K132" s="212">
        <v>0.3</v>
      </c>
      <c r="L132" s="212">
        <v>0</v>
      </c>
    </row>
    <row r="133" spans="1:12" ht="12.75">
      <c r="A133" s="269"/>
      <c r="B133" s="42" t="s">
        <v>39</v>
      </c>
      <c r="C133" s="40">
        <v>70</v>
      </c>
      <c r="D133" s="29">
        <v>4.56</v>
      </c>
      <c r="E133" s="29">
        <v>0.48</v>
      </c>
      <c r="F133" s="29">
        <v>29.52</v>
      </c>
      <c r="G133" s="30">
        <v>141</v>
      </c>
      <c r="H133" s="29">
        <v>114</v>
      </c>
      <c r="I133" s="212">
        <v>14.4</v>
      </c>
      <c r="J133" s="212">
        <v>20.4</v>
      </c>
      <c r="K133" s="212">
        <v>1.2</v>
      </c>
      <c r="L133" s="212">
        <v>0</v>
      </c>
    </row>
    <row r="134" spans="1:12" ht="24">
      <c r="A134" s="269"/>
      <c r="B134" s="42" t="s">
        <v>150</v>
      </c>
      <c r="C134" s="40">
        <v>210</v>
      </c>
      <c r="D134" s="30">
        <v>6.09</v>
      </c>
      <c r="E134" s="30">
        <v>5.25</v>
      </c>
      <c r="F134" s="30">
        <v>8.4</v>
      </c>
      <c r="G134" s="30">
        <v>105</v>
      </c>
      <c r="H134" s="30">
        <v>535</v>
      </c>
      <c r="I134" s="212">
        <v>271.01</v>
      </c>
      <c r="J134" s="212">
        <v>27.3</v>
      </c>
      <c r="K134" s="212">
        <v>0.21</v>
      </c>
      <c r="L134" s="212">
        <v>0.21</v>
      </c>
    </row>
    <row r="135" spans="1:12" ht="12.75">
      <c r="A135" s="270"/>
      <c r="B135" s="46" t="s">
        <v>125</v>
      </c>
      <c r="C135" s="40">
        <v>200</v>
      </c>
      <c r="D135" s="6">
        <v>0.44</v>
      </c>
      <c r="E135" s="6">
        <v>0.23</v>
      </c>
      <c r="F135" s="6">
        <v>23.44</v>
      </c>
      <c r="G135" s="6">
        <v>95.55</v>
      </c>
      <c r="H135" s="6">
        <v>886</v>
      </c>
      <c r="I135" s="212">
        <v>12</v>
      </c>
      <c r="J135" s="212">
        <v>4</v>
      </c>
      <c r="K135" s="212">
        <v>0.6</v>
      </c>
      <c r="L135" s="212">
        <v>3</v>
      </c>
    </row>
    <row r="136" spans="1:12" ht="12.75">
      <c r="A136" s="27" t="s">
        <v>34</v>
      </c>
      <c r="B136" s="7"/>
      <c r="C136" s="8">
        <f>SUM(C128:C135)</f>
        <v>1152</v>
      </c>
      <c r="D136" s="28">
        <f>SUM(D128:D135)</f>
        <v>49.75</v>
      </c>
      <c r="E136" s="28">
        <f>SUM(E128:E135)</f>
        <v>47.54999999999999</v>
      </c>
      <c r="F136" s="28">
        <f>SUM(F128:F135)</f>
        <v>162.91</v>
      </c>
      <c r="G136" s="28">
        <f>SUM(G128:G135)</f>
        <v>1170.35</v>
      </c>
      <c r="H136" s="6"/>
      <c r="I136" s="28">
        <f>SUM(I128:I135)</f>
        <v>587.46</v>
      </c>
      <c r="J136" s="28">
        <f>SUM(J128:J135)</f>
        <v>148.28</v>
      </c>
      <c r="K136" s="28">
        <f>SUM(K128:K135)</f>
        <v>4.422999999999999</v>
      </c>
      <c r="L136" s="28">
        <f>SUM(L128:L135)</f>
        <v>31.71</v>
      </c>
    </row>
    <row r="137" spans="1:12" ht="25.5">
      <c r="A137" s="2" t="s">
        <v>16</v>
      </c>
      <c r="B137" s="3"/>
      <c r="C137" s="2">
        <f>C136+C127</f>
        <v>1844</v>
      </c>
      <c r="D137" s="2">
        <f>D136+D127</f>
        <v>74.8</v>
      </c>
      <c r="E137" s="2">
        <f>E136+E127</f>
        <v>63.80999999999999</v>
      </c>
      <c r="F137" s="2">
        <f>F136+F127</f>
        <v>322.58</v>
      </c>
      <c r="G137" s="2">
        <f>G136+G127</f>
        <v>2041.9299999999998</v>
      </c>
      <c r="H137" s="2"/>
      <c r="I137" s="2">
        <f>I136+I127</f>
        <v>872.09</v>
      </c>
      <c r="J137" s="2">
        <f>J136+J127</f>
        <v>210.6</v>
      </c>
      <c r="K137" s="2">
        <f>K136+K127</f>
        <v>7.193</v>
      </c>
      <c r="L137" s="2">
        <f>L136+L127</f>
        <v>50.3</v>
      </c>
    </row>
    <row r="138" spans="1:12" ht="12.75">
      <c r="A138" s="250" t="s">
        <v>0</v>
      </c>
      <c r="B138" s="250" t="s">
        <v>2</v>
      </c>
      <c r="C138" s="250" t="s">
        <v>1</v>
      </c>
      <c r="D138" s="261" t="s">
        <v>13</v>
      </c>
      <c r="E138" s="261"/>
      <c r="F138" s="261"/>
      <c r="G138" s="250" t="s">
        <v>6</v>
      </c>
      <c r="H138" s="250" t="s">
        <v>7</v>
      </c>
      <c r="I138" s="243" t="s">
        <v>165</v>
      </c>
      <c r="J138" s="243"/>
      <c r="K138" s="243"/>
      <c r="L138" s="243"/>
    </row>
    <row r="139" spans="1:12" ht="25.5">
      <c r="A139" s="251"/>
      <c r="B139" s="251"/>
      <c r="C139" s="251"/>
      <c r="D139" s="5" t="s">
        <v>3</v>
      </c>
      <c r="E139" s="5" t="s">
        <v>4</v>
      </c>
      <c r="F139" s="5" t="s">
        <v>5</v>
      </c>
      <c r="G139" s="251"/>
      <c r="H139" s="251"/>
      <c r="I139" s="209" t="s">
        <v>175</v>
      </c>
      <c r="J139" s="209" t="s">
        <v>176</v>
      </c>
      <c r="K139" s="209" t="s">
        <v>177</v>
      </c>
      <c r="L139" s="220" t="s">
        <v>178</v>
      </c>
    </row>
    <row r="140" spans="1:12" ht="25.5">
      <c r="A140" s="5" t="s">
        <v>32</v>
      </c>
      <c r="B140" s="4"/>
      <c r="C140" s="4"/>
      <c r="D140" s="5"/>
      <c r="E140" s="5"/>
      <c r="F140" s="5"/>
      <c r="G140" s="4"/>
      <c r="H140" s="4"/>
      <c r="I140" s="220"/>
      <c r="J140" s="220"/>
      <c r="K140" s="220"/>
      <c r="L140" s="220"/>
    </row>
    <row r="141" spans="1:12" ht="12.75">
      <c r="A141" s="281"/>
      <c r="B141" s="42" t="s">
        <v>36</v>
      </c>
      <c r="C141" s="45">
        <v>200</v>
      </c>
      <c r="D141" s="32">
        <v>17.22</v>
      </c>
      <c r="E141" s="32">
        <v>27.73</v>
      </c>
      <c r="F141" s="32">
        <v>4.61</v>
      </c>
      <c r="G141" s="33">
        <v>299.48</v>
      </c>
      <c r="H141" s="32">
        <v>307</v>
      </c>
      <c r="I141" s="212">
        <v>119.91</v>
      </c>
      <c r="J141" s="212">
        <v>12.66</v>
      </c>
      <c r="K141" s="212">
        <v>0.42</v>
      </c>
      <c r="L141" s="212">
        <v>0</v>
      </c>
    </row>
    <row r="142" spans="1:12" ht="12.75">
      <c r="A142" s="281"/>
      <c r="B142" s="42" t="s">
        <v>53</v>
      </c>
      <c r="C142" s="40">
        <v>200</v>
      </c>
      <c r="D142" s="30">
        <v>0.1</v>
      </c>
      <c r="E142" s="30">
        <v>0</v>
      </c>
      <c r="F142" s="30">
        <v>15.2</v>
      </c>
      <c r="G142" s="30">
        <v>61</v>
      </c>
      <c r="H142" s="30">
        <v>505</v>
      </c>
      <c r="I142" s="212">
        <v>16</v>
      </c>
      <c r="J142" s="212">
        <v>6</v>
      </c>
      <c r="K142" s="212">
        <v>0.8</v>
      </c>
      <c r="L142" s="212">
        <v>2.2</v>
      </c>
    </row>
    <row r="143" spans="1:12" ht="12.75">
      <c r="A143" s="281"/>
      <c r="B143" s="42" t="s">
        <v>39</v>
      </c>
      <c r="C143" s="40">
        <v>50</v>
      </c>
      <c r="D143" s="29">
        <v>4.56</v>
      </c>
      <c r="E143" s="29">
        <v>0.48</v>
      </c>
      <c r="F143" s="29">
        <v>29.52</v>
      </c>
      <c r="G143" s="30">
        <v>141</v>
      </c>
      <c r="H143" s="29">
        <v>114</v>
      </c>
      <c r="I143" s="212">
        <v>12</v>
      </c>
      <c r="J143" s="212">
        <v>17</v>
      </c>
      <c r="K143" s="212">
        <v>1</v>
      </c>
      <c r="L143" s="212">
        <v>0</v>
      </c>
    </row>
    <row r="144" spans="1:12" ht="12.75">
      <c r="A144" s="281"/>
      <c r="B144" s="72" t="s">
        <v>9</v>
      </c>
      <c r="C144" s="65">
        <v>30</v>
      </c>
      <c r="D144" s="16">
        <v>4.8</v>
      </c>
      <c r="E144" s="16">
        <v>0.9</v>
      </c>
      <c r="F144" s="16">
        <v>24</v>
      </c>
      <c r="G144" s="16">
        <v>125.3</v>
      </c>
      <c r="H144" s="18">
        <v>115</v>
      </c>
      <c r="I144" s="212">
        <v>42.7</v>
      </c>
      <c r="J144" s="212">
        <v>11.3</v>
      </c>
      <c r="K144" s="212">
        <v>0.21</v>
      </c>
      <c r="L144" s="212">
        <v>0</v>
      </c>
    </row>
    <row r="145" spans="1:12" ht="24">
      <c r="A145" s="281"/>
      <c r="B145" s="42" t="s">
        <v>148</v>
      </c>
      <c r="C145" s="40">
        <v>180</v>
      </c>
      <c r="D145" s="30">
        <v>9</v>
      </c>
      <c r="E145" s="30">
        <v>5.76</v>
      </c>
      <c r="F145" s="30">
        <v>7.2</v>
      </c>
      <c r="G145" s="30">
        <v>156.6</v>
      </c>
      <c r="H145" s="30">
        <v>536</v>
      </c>
      <c r="I145" s="212">
        <v>201.26</v>
      </c>
      <c r="J145" s="212">
        <v>23.4</v>
      </c>
      <c r="K145" s="212">
        <v>0.18</v>
      </c>
      <c r="L145" s="212">
        <v>0.16</v>
      </c>
    </row>
    <row r="146" spans="1:12" ht="12.75">
      <c r="A146" s="27" t="s">
        <v>34</v>
      </c>
      <c r="B146" s="222"/>
      <c r="C146" s="222">
        <f>SUM(C141:C145)</f>
        <v>660</v>
      </c>
      <c r="D146" s="27">
        <f>SUM(D141:D145)</f>
        <v>35.68</v>
      </c>
      <c r="E146" s="27">
        <f>SUM(E141:E145)</f>
        <v>34.87</v>
      </c>
      <c r="F146" s="27">
        <f>SUM(F141:F145)</f>
        <v>80.53</v>
      </c>
      <c r="G146" s="222">
        <f>SUM(G141:G145)</f>
        <v>783.38</v>
      </c>
      <c r="H146" s="222"/>
      <c r="I146" s="27">
        <f>SUM(I141:I145)</f>
        <v>391.87</v>
      </c>
      <c r="J146" s="27">
        <f>SUM(J141:J145)</f>
        <v>70.35999999999999</v>
      </c>
      <c r="K146" s="27">
        <f>SUM(K141:K145)</f>
        <v>2.61</v>
      </c>
      <c r="L146" s="222">
        <f>SUM(L141:L145)</f>
        <v>2.3600000000000003</v>
      </c>
    </row>
    <row r="147" spans="1:12" ht="12.75">
      <c r="A147" s="268" t="s">
        <v>10</v>
      </c>
      <c r="B147" s="162" t="s">
        <v>170</v>
      </c>
      <c r="C147" s="163">
        <v>100</v>
      </c>
      <c r="D147" s="43">
        <v>1.1</v>
      </c>
      <c r="E147" s="43">
        <v>10.1</v>
      </c>
      <c r="F147" s="43">
        <v>9.1</v>
      </c>
      <c r="G147" s="163">
        <v>132</v>
      </c>
      <c r="H147" s="163">
        <v>19</v>
      </c>
      <c r="I147" s="212">
        <v>32</v>
      </c>
      <c r="J147" s="212">
        <v>34</v>
      </c>
      <c r="K147" s="212">
        <v>0.6</v>
      </c>
      <c r="L147" s="212">
        <v>4.5</v>
      </c>
    </row>
    <row r="148" spans="1:12" ht="12.75">
      <c r="A148" s="269"/>
      <c r="B148" s="73" t="s">
        <v>99</v>
      </c>
      <c r="C148" s="50">
        <v>250</v>
      </c>
      <c r="D148" s="6">
        <v>1.6</v>
      </c>
      <c r="E148" s="6">
        <v>4.8</v>
      </c>
      <c r="F148" s="6">
        <v>6.23</v>
      </c>
      <c r="G148" s="6">
        <v>75.75</v>
      </c>
      <c r="H148" s="6">
        <v>145</v>
      </c>
      <c r="I148" s="212">
        <v>65</v>
      </c>
      <c r="J148" s="212">
        <v>2.62</v>
      </c>
      <c r="K148" s="212">
        <v>0.75</v>
      </c>
      <c r="L148" s="212">
        <v>20.5</v>
      </c>
    </row>
    <row r="149" spans="1:12" ht="24">
      <c r="A149" s="269"/>
      <c r="B149" s="54" t="s">
        <v>54</v>
      </c>
      <c r="C149" s="61">
        <v>200</v>
      </c>
      <c r="D149" s="45">
        <v>16.25</v>
      </c>
      <c r="E149" s="45">
        <v>16.43</v>
      </c>
      <c r="F149" s="45">
        <v>12.75</v>
      </c>
      <c r="G149" s="36">
        <v>264.38</v>
      </c>
      <c r="H149" s="45">
        <v>366</v>
      </c>
      <c r="I149" s="211">
        <v>42</v>
      </c>
      <c r="J149" s="211">
        <v>14.4</v>
      </c>
      <c r="K149" s="211">
        <v>0.24</v>
      </c>
      <c r="L149" s="211">
        <v>7.55</v>
      </c>
    </row>
    <row r="150" spans="1:12" ht="12.75">
      <c r="A150" s="269"/>
      <c r="B150" s="72" t="s">
        <v>9</v>
      </c>
      <c r="C150" s="65">
        <v>42</v>
      </c>
      <c r="D150" s="16">
        <v>4.8</v>
      </c>
      <c r="E150" s="16">
        <v>0.9</v>
      </c>
      <c r="F150" s="16">
        <v>24</v>
      </c>
      <c r="G150" s="16">
        <v>125.3</v>
      </c>
      <c r="H150" s="18">
        <v>115</v>
      </c>
      <c r="I150" s="212">
        <v>59.79</v>
      </c>
      <c r="J150" s="212">
        <v>15.8</v>
      </c>
      <c r="K150" s="212">
        <v>0.3</v>
      </c>
      <c r="L150" s="212">
        <v>0</v>
      </c>
    </row>
    <row r="151" spans="1:12" ht="12.75">
      <c r="A151" s="269"/>
      <c r="B151" s="42" t="s">
        <v>39</v>
      </c>
      <c r="C151" s="40">
        <v>70</v>
      </c>
      <c r="D151" s="29">
        <v>4.56</v>
      </c>
      <c r="E151" s="29">
        <v>0.48</v>
      </c>
      <c r="F151" s="29">
        <v>29.52</v>
      </c>
      <c r="G151" s="30">
        <v>141</v>
      </c>
      <c r="H151" s="29">
        <v>114</v>
      </c>
      <c r="I151" s="212">
        <v>14.4</v>
      </c>
      <c r="J151" s="212">
        <v>20.4</v>
      </c>
      <c r="K151" s="212">
        <v>1.2</v>
      </c>
      <c r="L151" s="212">
        <v>0</v>
      </c>
    </row>
    <row r="152" spans="1:12" ht="12.75">
      <c r="A152" s="269"/>
      <c r="B152" s="42" t="s">
        <v>132</v>
      </c>
      <c r="C152" s="40">
        <v>60</v>
      </c>
      <c r="D152" s="29">
        <v>5.5</v>
      </c>
      <c r="E152" s="29">
        <v>2</v>
      </c>
      <c r="F152" s="29">
        <v>37.4</v>
      </c>
      <c r="G152" s="30">
        <v>189</v>
      </c>
      <c r="H152" s="29">
        <v>593</v>
      </c>
      <c r="I152" s="212">
        <v>12.6</v>
      </c>
      <c r="J152" s="212">
        <v>19.2</v>
      </c>
      <c r="K152" s="212">
        <v>1.2</v>
      </c>
      <c r="L152" s="212">
        <v>0</v>
      </c>
    </row>
    <row r="153" spans="1:12" ht="24">
      <c r="A153" s="269"/>
      <c r="B153" s="42" t="s">
        <v>193</v>
      </c>
      <c r="C153" s="40">
        <v>180</v>
      </c>
      <c r="D153" s="29">
        <v>0.9</v>
      </c>
      <c r="E153" s="29">
        <v>0.18</v>
      </c>
      <c r="F153" s="29">
        <v>18.18</v>
      </c>
      <c r="G153" s="30">
        <v>82.8</v>
      </c>
      <c r="H153" s="29">
        <v>537</v>
      </c>
      <c r="I153" s="212">
        <v>12.6</v>
      </c>
      <c r="J153" s="212">
        <v>7.2</v>
      </c>
      <c r="K153" s="212">
        <v>2.5</v>
      </c>
      <c r="L153" s="212">
        <v>3.6</v>
      </c>
    </row>
    <row r="154" spans="1:12" ht="12.75">
      <c r="A154" s="27" t="s">
        <v>34</v>
      </c>
      <c r="B154" s="7"/>
      <c r="C154" s="8">
        <f>SUM(C147:C153)</f>
        <v>902</v>
      </c>
      <c r="D154" s="8">
        <f>SUM(D147:D153)</f>
        <v>34.71</v>
      </c>
      <c r="E154" s="8">
        <f>SUM(E147:E153)</f>
        <v>34.88999999999999</v>
      </c>
      <c r="F154" s="8">
        <f>SUM(F147:F153)</f>
        <v>137.18</v>
      </c>
      <c r="G154" s="8">
        <f>SUM(G147:G153)</f>
        <v>1010.2299999999999</v>
      </c>
      <c r="H154" s="6"/>
      <c r="I154" s="8">
        <f>SUM(I147:I153)</f>
        <v>238.39</v>
      </c>
      <c r="J154" s="8">
        <f>SUM(J147:J153)</f>
        <v>113.62</v>
      </c>
      <c r="K154" s="8">
        <f>SUM(K147:K153)</f>
        <v>6.79</v>
      </c>
      <c r="L154" s="8">
        <f>SUM(L147:L153)</f>
        <v>36.15</v>
      </c>
    </row>
    <row r="155" spans="1:12" ht="25.5">
      <c r="A155" s="2" t="s">
        <v>16</v>
      </c>
      <c r="B155" s="3"/>
      <c r="C155" s="2">
        <f>C154+C146</f>
        <v>1562</v>
      </c>
      <c r="D155" s="2">
        <f>D154+D146</f>
        <v>70.39</v>
      </c>
      <c r="E155" s="2">
        <f>E154+E146</f>
        <v>69.75999999999999</v>
      </c>
      <c r="F155" s="2">
        <v>235.27</v>
      </c>
      <c r="G155" s="2">
        <f>G154+G146</f>
        <v>1793.61</v>
      </c>
      <c r="H155" s="2"/>
      <c r="I155" s="2">
        <f>I154+I146</f>
        <v>630.26</v>
      </c>
      <c r="J155" s="2">
        <f>J154+J146</f>
        <v>183.98</v>
      </c>
      <c r="K155" s="2">
        <f>K154+K146</f>
        <v>9.4</v>
      </c>
      <c r="L155" s="2">
        <f>L154+L146</f>
        <v>38.51</v>
      </c>
    </row>
    <row r="156" spans="1:12" ht="12.75">
      <c r="A156" s="250" t="s">
        <v>0</v>
      </c>
      <c r="B156" s="250" t="s">
        <v>2</v>
      </c>
      <c r="C156" s="250" t="s">
        <v>1</v>
      </c>
      <c r="D156" s="261" t="s">
        <v>13</v>
      </c>
      <c r="E156" s="261"/>
      <c r="F156" s="261"/>
      <c r="G156" s="250" t="s">
        <v>6</v>
      </c>
      <c r="H156" s="250" t="s">
        <v>7</v>
      </c>
      <c r="I156" s="243" t="s">
        <v>165</v>
      </c>
      <c r="J156" s="243"/>
      <c r="K156" s="243"/>
      <c r="L156" s="243"/>
    </row>
    <row r="157" spans="1:12" ht="25.5">
      <c r="A157" s="251"/>
      <c r="B157" s="251"/>
      <c r="C157" s="251"/>
      <c r="D157" s="5" t="s">
        <v>3</v>
      </c>
      <c r="E157" s="5" t="s">
        <v>4</v>
      </c>
      <c r="F157" s="5" t="s">
        <v>5</v>
      </c>
      <c r="G157" s="251"/>
      <c r="H157" s="251"/>
      <c r="I157" s="209" t="s">
        <v>175</v>
      </c>
      <c r="J157" s="209" t="s">
        <v>176</v>
      </c>
      <c r="K157" s="209" t="s">
        <v>177</v>
      </c>
      <c r="L157" s="220" t="s">
        <v>178</v>
      </c>
    </row>
    <row r="158" spans="1:12" ht="25.5">
      <c r="A158" s="4" t="s">
        <v>22</v>
      </c>
      <c r="B158" s="4"/>
      <c r="C158" s="4"/>
      <c r="D158" s="5"/>
      <c r="E158" s="5"/>
      <c r="F158" s="5"/>
      <c r="G158" s="4"/>
      <c r="H158" s="4"/>
      <c r="I158" s="220"/>
      <c r="J158" s="220"/>
      <c r="K158" s="220"/>
      <c r="L158" s="220"/>
    </row>
    <row r="159" spans="1:12" ht="12.75">
      <c r="A159" s="282" t="s">
        <v>35</v>
      </c>
      <c r="B159" s="54" t="s">
        <v>47</v>
      </c>
      <c r="C159" s="61">
        <v>100</v>
      </c>
      <c r="D159" s="21">
        <v>17.8</v>
      </c>
      <c r="E159" s="23">
        <v>17.5</v>
      </c>
      <c r="F159" s="21">
        <v>14.3</v>
      </c>
      <c r="G159" s="21">
        <v>286</v>
      </c>
      <c r="H159" s="22">
        <v>386</v>
      </c>
      <c r="I159" s="212">
        <v>13.44</v>
      </c>
      <c r="J159" s="212">
        <v>12</v>
      </c>
      <c r="K159" s="212">
        <v>0.132</v>
      </c>
      <c r="L159" s="212">
        <v>0</v>
      </c>
    </row>
    <row r="160" spans="1:12" ht="12.75">
      <c r="A160" s="283"/>
      <c r="B160" s="42" t="s">
        <v>60</v>
      </c>
      <c r="C160" s="45">
        <v>180</v>
      </c>
      <c r="D160" s="33">
        <v>4.8</v>
      </c>
      <c r="E160" s="33">
        <v>5.08</v>
      </c>
      <c r="F160" s="33">
        <v>24.56</v>
      </c>
      <c r="G160" s="33">
        <v>182</v>
      </c>
      <c r="H160" s="33">
        <v>314</v>
      </c>
      <c r="I160" s="212">
        <v>24</v>
      </c>
      <c r="J160" s="212">
        <v>15.6</v>
      </c>
      <c r="K160" s="212">
        <v>1.2</v>
      </c>
      <c r="L160" s="212">
        <v>0</v>
      </c>
    </row>
    <row r="161" spans="1:12" ht="12.75">
      <c r="A161" s="283"/>
      <c r="B161" s="46" t="s">
        <v>48</v>
      </c>
      <c r="C161" s="40">
        <v>200</v>
      </c>
      <c r="D161" s="59">
        <v>3.6</v>
      </c>
      <c r="E161" s="59">
        <v>3.3</v>
      </c>
      <c r="F161" s="59">
        <v>25</v>
      </c>
      <c r="G161" s="59">
        <v>144</v>
      </c>
      <c r="H161" s="60">
        <v>959</v>
      </c>
      <c r="I161" s="212">
        <v>144.6</v>
      </c>
      <c r="J161" s="212">
        <v>0</v>
      </c>
      <c r="K161" s="212">
        <v>0</v>
      </c>
      <c r="L161" s="212">
        <v>0</v>
      </c>
    </row>
    <row r="162" spans="1:12" ht="12.75">
      <c r="A162" s="283"/>
      <c r="B162" s="42" t="s">
        <v>39</v>
      </c>
      <c r="C162" s="40">
        <v>50</v>
      </c>
      <c r="D162" s="29">
        <v>4.56</v>
      </c>
      <c r="E162" s="29">
        <v>0.48</v>
      </c>
      <c r="F162" s="29">
        <v>29.52</v>
      </c>
      <c r="G162" s="30">
        <v>141</v>
      </c>
      <c r="H162" s="29">
        <v>114</v>
      </c>
      <c r="I162" s="212">
        <v>12</v>
      </c>
      <c r="J162" s="212">
        <v>17</v>
      </c>
      <c r="K162" s="212">
        <v>1</v>
      </c>
      <c r="L162" s="212">
        <v>0</v>
      </c>
    </row>
    <row r="163" spans="1:12" ht="12.75">
      <c r="A163" s="284"/>
      <c r="B163" s="72" t="s">
        <v>9</v>
      </c>
      <c r="C163" s="65">
        <v>30</v>
      </c>
      <c r="D163" s="16">
        <v>2</v>
      </c>
      <c r="E163" s="16">
        <v>0.4</v>
      </c>
      <c r="F163" s="16">
        <v>10</v>
      </c>
      <c r="G163" s="16">
        <v>52.2</v>
      </c>
      <c r="H163" s="18">
        <v>115</v>
      </c>
      <c r="I163" s="212">
        <v>80.35</v>
      </c>
      <c r="J163" s="212">
        <v>19.37</v>
      </c>
      <c r="K163" s="212">
        <v>0.37</v>
      </c>
      <c r="L163" s="212">
        <v>0</v>
      </c>
    </row>
    <row r="164" spans="1:12" ht="12.75">
      <c r="A164" s="27" t="s">
        <v>34</v>
      </c>
      <c r="B164" s="222"/>
      <c r="C164" s="222">
        <f aca="true" t="shared" si="1" ref="C164:L164">SUM(C159:C163)</f>
        <v>560</v>
      </c>
      <c r="D164" s="27">
        <f t="shared" si="1"/>
        <v>32.760000000000005</v>
      </c>
      <c r="E164" s="176">
        <f t="shared" si="1"/>
        <v>26.759999999999998</v>
      </c>
      <c r="F164" s="27">
        <f t="shared" si="1"/>
        <v>103.38</v>
      </c>
      <c r="G164" s="222">
        <f t="shared" si="1"/>
        <v>805.2</v>
      </c>
      <c r="H164" s="222">
        <f t="shared" si="1"/>
        <v>1888</v>
      </c>
      <c r="I164" s="27">
        <f t="shared" si="1"/>
        <v>274.39</v>
      </c>
      <c r="J164" s="27">
        <f t="shared" si="1"/>
        <v>63.97</v>
      </c>
      <c r="K164" s="27">
        <f t="shared" si="1"/>
        <v>2.702</v>
      </c>
      <c r="L164" s="222">
        <f t="shared" si="1"/>
        <v>0</v>
      </c>
    </row>
    <row r="165" spans="1:12" ht="12.75">
      <c r="A165" s="268" t="s">
        <v>10</v>
      </c>
      <c r="B165" s="52" t="s">
        <v>103</v>
      </c>
      <c r="C165" s="53">
        <v>100</v>
      </c>
      <c r="D165" s="34">
        <v>1.1</v>
      </c>
      <c r="E165" s="34">
        <v>0.1</v>
      </c>
      <c r="F165" s="34">
        <v>3.8</v>
      </c>
      <c r="G165" s="35">
        <v>24</v>
      </c>
      <c r="H165" s="34">
        <v>112</v>
      </c>
      <c r="I165" s="212">
        <v>14</v>
      </c>
      <c r="J165" s="212">
        <v>20</v>
      </c>
      <c r="K165" s="212">
        <v>0.9</v>
      </c>
      <c r="L165" s="212">
        <v>2.5</v>
      </c>
    </row>
    <row r="166" spans="1:12" ht="12.75">
      <c r="A166" s="269"/>
      <c r="B166" s="72" t="s">
        <v>207</v>
      </c>
      <c r="C166" s="65">
        <v>250</v>
      </c>
      <c r="D166" s="6">
        <v>1.6</v>
      </c>
      <c r="E166" s="16">
        <v>5</v>
      </c>
      <c r="F166" s="6">
        <v>17.05</v>
      </c>
      <c r="G166" s="16">
        <v>120.25</v>
      </c>
      <c r="H166" s="6">
        <v>161</v>
      </c>
      <c r="I166" s="212">
        <v>32</v>
      </c>
      <c r="J166" s="212">
        <v>29.3</v>
      </c>
      <c r="K166" s="212">
        <v>0.9</v>
      </c>
      <c r="L166" s="212">
        <v>6.2</v>
      </c>
    </row>
    <row r="167" spans="1:12" ht="12.75">
      <c r="A167" s="269"/>
      <c r="B167" s="42" t="s">
        <v>44</v>
      </c>
      <c r="C167" s="45">
        <v>150</v>
      </c>
      <c r="D167" s="6">
        <v>24.22</v>
      </c>
      <c r="E167" s="6">
        <v>13</v>
      </c>
      <c r="F167" s="6">
        <v>11.77</v>
      </c>
      <c r="G167" s="6">
        <v>296.85</v>
      </c>
      <c r="H167" s="6">
        <v>339</v>
      </c>
      <c r="I167" s="212">
        <v>27.14</v>
      </c>
      <c r="J167" s="212">
        <v>12.99</v>
      </c>
      <c r="K167" s="212">
        <v>1.13</v>
      </c>
      <c r="L167" s="212">
        <v>0</v>
      </c>
    </row>
    <row r="168" spans="1:12" ht="12.75">
      <c r="A168" s="269"/>
      <c r="B168" s="48" t="s">
        <v>136</v>
      </c>
      <c r="C168" s="40">
        <v>180</v>
      </c>
      <c r="D168" s="16">
        <v>3.4</v>
      </c>
      <c r="E168" s="16">
        <v>8.1</v>
      </c>
      <c r="F168" s="16">
        <v>19.1</v>
      </c>
      <c r="G168" s="16">
        <v>163.8</v>
      </c>
      <c r="H168" s="18">
        <v>321</v>
      </c>
      <c r="I168" s="212">
        <v>68.4</v>
      </c>
      <c r="J168" s="212">
        <v>14.6</v>
      </c>
      <c r="K168" s="212">
        <v>0.14</v>
      </c>
      <c r="L168" s="212">
        <v>14.4</v>
      </c>
    </row>
    <row r="169" spans="1:12" ht="12.75">
      <c r="A169" s="269"/>
      <c r="B169" s="72" t="s">
        <v>9</v>
      </c>
      <c r="C169" s="65">
        <v>42</v>
      </c>
      <c r="D169" s="16">
        <v>4.8</v>
      </c>
      <c r="E169" s="16">
        <v>0.9</v>
      </c>
      <c r="F169" s="16">
        <v>24</v>
      </c>
      <c r="G169" s="16">
        <v>125.3</v>
      </c>
      <c r="H169" s="18">
        <v>115</v>
      </c>
      <c r="I169" s="212">
        <v>59.79</v>
      </c>
      <c r="J169" s="212">
        <v>15.8</v>
      </c>
      <c r="K169" s="212">
        <v>0.3</v>
      </c>
      <c r="L169" s="212">
        <v>0</v>
      </c>
    </row>
    <row r="170" spans="1:12" ht="12.75">
      <c r="A170" s="269"/>
      <c r="B170" s="42" t="s">
        <v>39</v>
      </c>
      <c r="C170" s="40">
        <v>70</v>
      </c>
      <c r="D170" s="29">
        <v>4.56</v>
      </c>
      <c r="E170" s="29">
        <v>0.48</v>
      </c>
      <c r="F170" s="29">
        <v>29.52</v>
      </c>
      <c r="G170" s="30">
        <v>141</v>
      </c>
      <c r="H170" s="29">
        <v>114</v>
      </c>
      <c r="I170" s="212">
        <v>14.4</v>
      </c>
      <c r="J170" s="212">
        <v>20.4</v>
      </c>
      <c r="K170" s="212">
        <v>1.2</v>
      </c>
      <c r="L170" s="212">
        <v>0</v>
      </c>
    </row>
    <row r="171" spans="1:12" ht="12.75">
      <c r="A171" s="269"/>
      <c r="B171" s="42" t="s">
        <v>206</v>
      </c>
      <c r="C171" s="40">
        <v>200</v>
      </c>
      <c r="D171" s="29">
        <v>1</v>
      </c>
      <c r="E171" s="29">
        <v>0.2</v>
      </c>
      <c r="F171" s="29">
        <v>20.2</v>
      </c>
      <c r="G171" s="30">
        <v>92</v>
      </c>
      <c r="H171" s="29">
        <v>537</v>
      </c>
      <c r="I171" s="211">
        <v>14</v>
      </c>
      <c r="J171" s="211">
        <v>8</v>
      </c>
      <c r="K171" s="211">
        <v>2.8</v>
      </c>
      <c r="L171" s="211">
        <v>4</v>
      </c>
    </row>
    <row r="172" spans="1:12" ht="12.75">
      <c r="A172" s="27" t="s">
        <v>34</v>
      </c>
      <c r="B172" s="7"/>
      <c r="C172" s="8">
        <f>SUM(C165:C171)</f>
        <v>992</v>
      </c>
      <c r="D172" s="28">
        <f>SUM(D165:D171)</f>
        <v>40.68</v>
      </c>
      <c r="E172" s="28">
        <f>SUM(E165:E171)</f>
        <v>27.78</v>
      </c>
      <c r="F172" s="28">
        <f>SUM(F165:F171)</f>
        <v>125.44</v>
      </c>
      <c r="G172" s="28">
        <f>SUM(G165:G171)</f>
        <v>963.2</v>
      </c>
      <c r="H172" s="6"/>
      <c r="I172" s="28">
        <f>SUM(I165:I171)</f>
        <v>229.73000000000002</v>
      </c>
      <c r="J172" s="28">
        <f>SUM(J165:J171)</f>
        <v>121.09</v>
      </c>
      <c r="K172" s="28">
        <f>SUM(K165:K171)</f>
        <v>7.369999999999999</v>
      </c>
      <c r="L172" s="28">
        <f>SUM(L165:L171)</f>
        <v>27.1</v>
      </c>
    </row>
    <row r="173" spans="1:12" ht="25.5">
      <c r="A173" s="2" t="s">
        <v>16</v>
      </c>
      <c r="B173" s="3"/>
      <c r="C173" s="2">
        <f>C172+C164</f>
        <v>1552</v>
      </c>
      <c r="D173" s="2">
        <f>D172+D164</f>
        <v>73.44</v>
      </c>
      <c r="E173" s="2">
        <f>E172+E164</f>
        <v>54.54</v>
      </c>
      <c r="F173" s="2">
        <f>F172+F164</f>
        <v>228.82</v>
      </c>
      <c r="G173" s="2">
        <f>G172+G164</f>
        <v>1768.4</v>
      </c>
      <c r="H173" s="2"/>
      <c r="I173" s="2">
        <f>I172+I164</f>
        <v>504.12</v>
      </c>
      <c r="J173" s="2">
        <f>J172+J164</f>
        <v>185.06</v>
      </c>
      <c r="K173" s="2">
        <f>K172+K164</f>
        <v>10.072</v>
      </c>
      <c r="L173" s="2">
        <f>L172+L164</f>
        <v>27.1</v>
      </c>
    </row>
    <row r="174" spans="1:12" ht="12.75">
      <c r="A174" s="250" t="s">
        <v>0</v>
      </c>
      <c r="B174" s="250" t="s">
        <v>2</v>
      </c>
      <c r="C174" s="250" t="s">
        <v>1</v>
      </c>
      <c r="D174" s="261" t="s">
        <v>13</v>
      </c>
      <c r="E174" s="261"/>
      <c r="F174" s="261"/>
      <c r="G174" s="250" t="s">
        <v>6</v>
      </c>
      <c r="H174" s="250" t="s">
        <v>7</v>
      </c>
      <c r="I174" s="243" t="s">
        <v>165</v>
      </c>
      <c r="J174" s="243"/>
      <c r="K174" s="243"/>
      <c r="L174" s="243"/>
    </row>
    <row r="175" spans="1:12" ht="25.5">
      <c r="A175" s="251"/>
      <c r="B175" s="251"/>
      <c r="C175" s="251"/>
      <c r="D175" s="5" t="s">
        <v>3</v>
      </c>
      <c r="E175" s="5" t="s">
        <v>4</v>
      </c>
      <c r="F175" s="5" t="s">
        <v>5</v>
      </c>
      <c r="G175" s="251"/>
      <c r="H175" s="251"/>
      <c r="I175" s="209" t="s">
        <v>175</v>
      </c>
      <c r="J175" s="209" t="s">
        <v>176</v>
      </c>
      <c r="K175" s="209" t="s">
        <v>177</v>
      </c>
      <c r="L175" s="220" t="s">
        <v>178</v>
      </c>
    </row>
    <row r="176" spans="1:12" ht="25.5">
      <c r="A176" s="4" t="s">
        <v>33</v>
      </c>
      <c r="B176" s="4"/>
      <c r="C176" s="4"/>
      <c r="D176" s="5"/>
      <c r="E176" s="5"/>
      <c r="F176" s="5"/>
      <c r="G176" s="4"/>
      <c r="H176" s="4"/>
      <c r="I176" s="220"/>
      <c r="J176" s="220"/>
      <c r="K176" s="220"/>
      <c r="L176" s="220"/>
    </row>
    <row r="177" spans="1:12" ht="12.75">
      <c r="A177" s="281" t="s">
        <v>35</v>
      </c>
      <c r="B177" s="232" t="s">
        <v>208</v>
      </c>
      <c r="C177" s="233">
        <v>180</v>
      </c>
      <c r="D177" s="12">
        <v>10.88</v>
      </c>
      <c r="E177" s="12">
        <v>9.12</v>
      </c>
      <c r="F177" s="12">
        <v>30.6</v>
      </c>
      <c r="G177" s="12">
        <v>247.5</v>
      </c>
      <c r="H177" s="12">
        <v>301</v>
      </c>
      <c r="I177" s="234">
        <v>85.02</v>
      </c>
      <c r="J177" s="234">
        <v>8.1</v>
      </c>
      <c r="K177" s="234">
        <v>0.67</v>
      </c>
      <c r="L177" s="234">
        <v>1.13</v>
      </c>
    </row>
    <row r="178" spans="1:12" ht="12.75">
      <c r="A178" s="288"/>
      <c r="B178" s="236" t="s">
        <v>129</v>
      </c>
      <c r="C178" s="237">
        <v>50</v>
      </c>
      <c r="D178" s="238">
        <v>56</v>
      </c>
      <c r="E178" s="238">
        <v>2</v>
      </c>
      <c r="F178" s="238">
        <v>0.1</v>
      </c>
      <c r="G178" s="238">
        <v>0</v>
      </c>
      <c r="H178" s="6"/>
      <c r="I178" s="238">
        <v>56</v>
      </c>
      <c r="J178" s="238">
        <v>2</v>
      </c>
      <c r="K178" s="238">
        <v>0.1</v>
      </c>
      <c r="L178" s="238">
        <v>0</v>
      </c>
    </row>
    <row r="179" spans="1:12" ht="24">
      <c r="A179" s="281"/>
      <c r="B179" s="54" t="s">
        <v>55</v>
      </c>
      <c r="C179" s="61">
        <v>200</v>
      </c>
      <c r="D179" s="61">
        <v>0.2</v>
      </c>
      <c r="E179" s="61">
        <v>0.12</v>
      </c>
      <c r="F179" s="61">
        <v>39</v>
      </c>
      <c r="G179" s="64">
        <v>158</v>
      </c>
      <c r="H179" s="61">
        <v>524</v>
      </c>
      <c r="I179" s="235">
        <v>22</v>
      </c>
      <c r="J179" s="235">
        <v>6</v>
      </c>
      <c r="K179" s="235">
        <v>0.2</v>
      </c>
      <c r="L179" s="235">
        <v>4.4</v>
      </c>
    </row>
    <row r="180" spans="1:12" ht="12.75">
      <c r="A180" s="281"/>
      <c r="B180" s="41" t="s">
        <v>138</v>
      </c>
      <c r="C180" s="40">
        <v>200</v>
      </c>
      <c r="D180" s="6">
        <v>5.8</v>
      </c>
      <c r="E180" s="6">
        <v>5</v>
      </c>
      <c r="F180" s="6">
        <v>9.6</v>
      </c>
      <c r="G180" s="6">
        <v>106</v>
      </c>
      <c r="H180" s="6">
        <v>515</v>
      </c>
      <c r="I180" s="211">
        <v>240</v>
      </c>
      <c r="J180" s="211">
        <v>28</v>
      </c>
      <c r="K180" s="211">
        <v>0.2</v>
      </c>
      <c r="L180" s="211">
        <v>2.6</v>
      </c>
    </row>
    <row r="181" spans="1:12" ht="12.75">
      <c r="A181" s="281"/>
      <c r="B181" s="72" t="s">
        <v>9</v>
      </c>
      <c r="C181" s="65">
        <v>30</v>
      </c>
      <c r="D181" s="16">
        <v>4.8</v>
      </c>
      <c r="E181" s="16">
        <v>0.9</v>
      </c>
      <c r="F181" s="16">
        <v>24</v>
      </c>
      <c r="G181" s="16">
        <v>125.3</v>
      </c>
      <c r="H181" s="18">
        <v>115</v>
      </c>
      <c r="I181" s="212">
        <v>42.7</v>
      </c>
      <c r="J181" s="212">
        <v>11.3</v>
      </c>
      <c r="K181" s="212">
        <v>0.21</v>
      </c>
      <c r="L181" s="212">
        <v>0</v>
      </c>
    </row>
    <row r="182" spans="1:12" ht="12.75">
      <c r="A182" s="281"/>
      <c r="B182" s="42" t="s">
        <v>39</v>
      </c>
      <c r="C182" s="40">
        <v>50</v>
      </c>
      <c r="D182" s="29">
        <v>4.56</v>
      </c>
      <c r="E182" s="29">
        <v>0.48</v>
      </c>
      <c r="F182" s="29">
        <v>29.52</v>
      </c>
      <c r="G182" s="30">
        <v>141</v>
      </c>
      <c r="H182" s="29">
        <v>114</v>
      </c>
      <c r="I182" s="212">
        <v>12</v>
      </c>
      <c r="J182" s="212">
        <v>17</v>
      </c>
      <c r="K182" s="212">
        <v>1</v>
      </c>
      <c r="L182" s="212">
        <v>0</v>
      </c>
    </row>
    <row r="183" spans="1:12" ht="12.75">
      <c r="A183" s="27" t="s">
        <v>34</v>
      </c>
      <c r="B183" s="42"/>
      <c r="C183" s="76">
        <f aca="true" t="shared" si="2" ref="C183:L183">SUM(C177:C182)</f>
        <v>710</v>
      </c>
      <c r="D183" s="27">
        <f t="shared" si="2"/>
        <v>82.24</v>
      </c>
      <c r="E183" s="27">
        <f t="shared" si="2"/>
        <v>17.619999999999997</v>
      </c>
      <c r="F183" s="27">
        <f t="shared" si="2"/>
        <v>132.82</v>
      </c>
      <c r="G183" s="222">
        <f t="shared" si="2"/>
        <v>777.8</v>
      </c>
      <c r="H183" s="222"/>
      <c r="I183" s="27">
        <f t="shared" si="2"/>
        <v>457.71999999999997</v>
      </c>
      <c r="J183" s="27">
        <f t="shared" si="2"/>
        <v>72.4</v>
      </c>
      <c r="K183" s="27">
        <f t="shared" si="2"/>
        <v>2.38</v>
      </c>
      <c r="L183" s="222">
        <f t="shared" si="2"/>
        <v>8.13</v>
      </c>
    </row>
    <row r="184" spans="1:12" ht="12.75">
      <c r="A184" s="268" t="s">
        <v>10</v>
      </c>
      <c r="B184" s="42" t="s">
        <v>56</v>
      </c>
      <c r="C184" s="45">
        <v>100</v>
      </c>
      <c r="D184" s="30">
        <v>9.16</v>
      </c>
      <c r="E184" s="30">
        <v>5.8</v>
      </c>
      <c r="F184" s="30">
        <v>63.73</v>
      </c>
      <c r="G184" s="30">
        <v>244</v>
      </c>
      <c r="H184" s="30">
        <v>181</v>
      </c>
      <c r="I184" s="212">
        <v>26.66</v>
      </c>
      <c r="J184" s="212">
        <v>17.83</v>
      </c>
      <c r="K184" s="212">
        <v>0.25</v>
      </c>
      <c r="L184" s="212">
        <v>1.33</v>
      </c>
    </row>
    <row r="185" spans="1:12" ht="12.75">
      <c r="A185" s="269"/>
      <c r="B185" s="72" t="s">
        <v>146</v>
      </c>
      <c r="C185" s="65">
        <v>250</v>
      </c>
      <c r="D185" s="63">
        <v>2.3</v>
      </c>
      <c r="E185" s="63">
        <v>4.25</v>
      </c>
      <c r="F185" s="63">
        <v>15.12</v>
      </c>
      <c r="G185" s="63">
        <v>109.25</v>
      </c>
      <c r="H185" s="63">
        <v>149</v>
      </c>
      <c r="I185" s="212">
        <v>82.5</v>
      </c>
      <c r="J185" s="212">
        <v>22.5</v>
      </c>
      <c r="K185" s="212">
        <v>0.225</v>
      </c>
      <c r="L185" s="212">
        <v>1</v>
      </c>
    </row>
    <row r="186" spans="1:12" ht="12.75">
      <c r="A186" s="269"/>
      <c r="B186" s="42" t="s">
        <v>117</v>
      </c>
      <c r="C186" s="45">
        <v>110</v>
      </c>
      <c r="D186" s="30">
        <v>14.85</v>
      </c>
      <c r="E186" s="30">
        <v>10.12</v>
      </c>
      <c r="F186" s="30">
        <v>9.46</v>
      </c>
      <c r="G186" s="30">
        <v>174.9</v>
      </c>
      <c r="H186" s="30">
        <v>581</v>
      </c>
      <c r="I186" s="212">
        <v>33</v>
      </c>
      <c r="J186" s="212">
        <v>18.7</v>
      </c>
      <c r="K186" s="212">
        <v>0.55</v>
      </c>
      <c r="L186" s="212">
        <v>0</v>
      </c>
    </row>
    <row r="187" spans="1:12" ht="12.75">
      <c r="A187" s="269"/>
      <c r="B187" s="46" t="s">
        <v>45</v>
      </c>
      <c r="C187" s="45">
        <v>180</v>
      </c>
      <c r="D187" s="30">
        <v>3.78</v>
      </c>
      <c r="E187" s="30">
        <v>7.92</v>
      </c>
      <c r="F187" s="30">
        <v>19.62</v>
      </c>
      <c r="G187" s="30">
        <v>165.6</v>
      </c>
      <c r="H187" s="30">
        <v>434</v>
      </c>
      <c r="I187" s="212">
        <v>72</v>
      </c>
      <c r="J187" s="212">
        <v>9.84</v>
      </c>
      <c r="K187" s="212">
        <v>0.12</v>
      </c>
      <c r="L187" s="212">
        <v>2.52</v>
      </c>
    </row>
    <row r="188" spans="1:12" ht="12.75">
      <c r="A188" s="269"/>
      <c r="B188" s="72" t="s">
        <v>9</v>
      </c>
      <c r="C188" s="65">
        <v>42</v>
      </c>
      <c r="D188" s="16">
        <v>4.8</v>
      </c>
      <c r="E188" s="16">
        <v>0.9</v>
      </c>
      <c r="F188" s="16">
        <v>24</v>
      </c>
      <c r="G188" s="16">
        <v>125.3</v>
      </c>
      <c r="H188" s="18">
        <v>115</v>
      </c>
      <c r="I188" s="212">
        <v>59.79</v>
      </c>
      <c r="J188" s="212">
        <v>15.8</v>
      </c>
      <c r="K188" s="212">
        <v>0.3</v>
      </c>
      <c r="L188" s="212">
        <v>0</v>
      </c>
    </row>
    <row r="189" spans="1:12" ht="12.75" customHeight="1">
      <c r="A189" s="269"/>
      <c r="B189" s="42" t="s">
        <v>59</v>
      </c>
      <c r="C189" s="40">
        <v>200</v>
      </c>
      <c r="D189" s="30">
        <v>0.5</v>
      </c>
      <c r="E189" s="30">
        <v>0</v>
      </c>
      <c r="F189" s="30">
        <v>27</v>
      </c>
      <c r="G189" s="30">
        <v>110</v>
      </c>
      <c r="H189" s="30">
        <v>527</v>
      </c>
      <c r="I189" s="212">
        <v>14.4</v>
      </c>
      <c r="J189" s="212">
        <v>20.4</v>
      </c>
      <c r="K189" s="212">
        <v>1.2</v>
      </c>
      <c r="L189" s="212">
        <v>0</v>
      </c>
    </row>
    <row r="190" spans="1:12" ht="12.75">
      <c r="A190" s="269"/>
      <c r="B190" s="42" t="s">
        <v>39</v>
      </c>
      <c r="C190" s="40">
        <v>70</v>
      </c>
      <c r="D190" s="29">
        <v>4.56</v>
      </c>
      <c r="E190" s="29">
        <v>0.48</v>
      </c>
      <c r="F190" s="29">
        <v>29.52</v>
      </c>
      <c r="G190" s="30">
        <v>141</v>
      </c>
      <c r="H190" s="29">
        <v>114</v>
      </c>
      <c r="I190" s="212">
        <v>14.4</v>
      </c>
      <c r="J190" s="212">
        <v>20.4</v>
      </c>
      <c r="K190" s="212">
        <v>1.2</v>
      </c>
      <c r="L190" s="212">
        <v>0</v>
      </c>
    </row>
    <row r="191" spans="1:12" ht="12.75">
      <c r="A191" s="27" t="s">
        <v>34</v>
      </c>
      <c r="B191" s="7"/>
      <c r="C191" s="8">
        <f>SUM(C184:C190)</f>
        <v>952</v>
      </c>
      <c r="D191" s="28">
        <f>SUM(D184:D190)</f>
        <v>39.95</v>
      </c>
      <c r="E191" s="28">
        <f>SUM(E184:E190)</f>
        <v>29.470000000000002</v>
      </c>
      <c r="F191" s="28">
        <f>SUM(F184:F190)</f>
        <v>188.45000000000002</v>
      </c>
      <c r="G191" s="28">
        <f>SUM(G184:G190)</f>
        <v>1070.05</v>
      </c>
      <c r="H191" s="6"/>
      <c r="I191" s="28">
        <f>SUM(I184:I190)</f>
        <v>302.74999999999994</v>
      </c>
      <c r="J191" s="28">
        <f>SUM(J184:J190)</f>
        <v>125.47</v>
      </c>
      <c r="K191" s="28">
        <f>SUM(K184:K190)</f>
        <v>3.8449999999999998</v>
      </c>
      <c r="L191" s="28">
        <f>SUM(L184:L190)</f>
        <v>4.85</v>
      </c>
    </row>
    <row r="192" spans="1:12" ht="25.5">
      <c r="A192" s="8" t="s">
        <v>16</v>
      </c>
      <c r="B192" s="9"/>
      <c r="C192" s="8">
        <f>C191+C183</f>
        <v>1662</v>
      </c>
      <c r="D192" s="8">
        <f>D191+D183</f>
        <v>122.19</v>
      </c>
      <c r="E192" s="8">
        <f>E191+E183</f>
        <v>47.09</v>
      </c>
      <c r="F192" s="8">
        <f>F191+F183</f>
        <v>321.27</v>
      </c>
      <c r="G192" s="8">
        <f>G191+G183</f>
        <v>1847.85</v>
      </c>
      <c r="H192" s="8"/>
      <c r="I192" s="8">
        <f>I191+I183</f>
        <v>760.4699999999999</v>
      </c>
      <c r="J192" s="8">
        <f>J191+J183</f>
        <v>197.87</v>
      </c>
      <c r="K192" s="8">
        <f>K191+K183</f>
        <v>6.225</v>
      </c>
      <c r="L192" s="8">
        <f>L191+L183</f>
        <v>12.98</v>
      </c>
    </row>
    <row r="193" spans="1:12" ht="12.75">
      <c r="A193" s="250" t="s">
        <v>0</v>
      </c>
      <c r="B193" s="250" t="s">
        <v>2</v>
      </c>
      <c r="C193" s="250" t="s">
        <v>1</v>
      </c>
      <c r="D193" s="261" t="s">
        <v>13</v>
      </c>
      <c r="E193" s="261"/>
      <c r="F193" s="261"/>
      <c r="G193" s="250" t="s">
        <v>6</v>
      </c>
      <c r="H193" s="250" t="s">
        <v>7</v>
      </c>
      <c r="I193" s="243" t="s">
        <v>165</v>
      </c>
      <c r="J193" s="243"/>
      <c r="K193" s="243"/>
      <c r="L193" s="243"/>
    </row>
    <row r="194" spans="1:12" ht="25.5">
      <c r="A194" s="251"/>
      <c r="B194" s="251"/>
      <c r="C194" s="251"/>
      <c r="D194" s="5" t="s">
        <v>3</v>
      </c>
      <c r="E194" s="5" t="s">
        <v>4</v>
      </c>
      <c r="F194" s="5" t="s">
        <v>5</v>
      </c>
      <c r="G194" s="251"/>
      <c r="H194" s="251"/>
      <c r="I194" s="209" t="s">
        <v>175</v>
      </c>
      <c r="J194" s="209" t="s">
        <v>176</v>
      </c>
      <c r="K194" s="209" t="s">
        <v>177</v>
      </c>
      <c r="L194" s="220" t="s">
        <v>178</v>
      </c>
    </row>
    <row r="195" spans="1:12" ht="25.5">
      <c r="A195" s="5" t="s">
        <v>24</v>
      </c>
      <c r="B195" s="4"/>
      <c r="C195" s="4"/>
      <c r="D195" s="5"/>
      <c r="E195" s="5"/>
      <c r="F195" s="5"/>
      <c r="G195" s="4"/>
      <c r="H195" s="4"/>
      <c r="I195" s="220"/>
      <c r="J195" s="220"/>
      <c r="K195" s="220"/>
      <c r="L195" s="220"/>
    </row>
    <row r="196" spans="1:12" ht="24">
      <c r="A196" s="247" t="s">
        <v>35</v>
      </c>
      <c r="B196" s="42" t="s">
        <v>108</v>
      </c>
      <c r="C196" s="45">
        <v>270</v>
      </c>
      <c r="D196" s="13">
        <v>25.6</v>
      </c>
      <c r="E196" s="58">
        <v>30</v>
      </c>
      <c r="F196" s="13">
        <v>59.4</v>
      </c>
      <c r="G196" s="58">
        <v>651.5</v>
      </c>
      <c r="H196" s="6">
        <v>323</v>
      </c>
      <c r="I196" s="212">
        <v>215.71</v>
      </c>
      <c r="J196" s="212">
        <v>17.68</v>
      </c>
      <c r="K196" s="212">
        <v>1.03</v>
      </c>
      <c r="L196" s="212">
        <v>0</v>
      </c>
    </row>
    <row r="197" spans="1:12" ht="24">
      <c r="A197" s="248"/>
      <c r="B197" s="42" t="s">
        <v>152</v>
      </c>
      <c r="C197" s="40">
        <v>210</v>
      </c>
      <c r="D197" s="30">
        <v>6.09</v>
      </c>
      <c r="E197" s="30">
        <v>5.25</v>
      </c>
      <c r="F197" s="30">
        <v>8.4</v>
      </c>
      <c r="G197" s="30">
        <v>105</v>
      </c>
      <c r="H197" s="30">
        <v>535</v>
      </c>
      <c r="I197" s="212">
        <v>271.01</v>
      </c>
      <c r="J197" s="212">
        <v>27.3</v>
      </c>
      <c r="K197" s="212">
        <v>0.21</v>
      </c>
      <c r="L197" s="212">
        <v>0.21</v>
      </c>
    </row>
    <row r="198" spans="1:12" ht="12.75">
      <c r="A198" s="248"/>
      <c r="B198" s="44" t="s">
        <v>19</v>
      </c>
      <c r="C198" s="43">
        <v>200</v>
      </c>
      <c r="D198" s="13">
        <v>0.1</v>
      </c>
      <c r="E198" s="13">
        <v>0.1</v>
      </c>
      <c r="F198" s="13">
        <v>15</v>
      </c>
      <c r="G198" s="13">
        <v>60</v>
      </c>
      <c r="H198" s="6">
        <v>943</v>
      </c>
      <c r="I198" s="212">
        <v>13.3</v>
      </c>
      <c r="J198" s="212">
        <v>6.6</v>
      </c>
      <c r="K198" s="212">
        <v>0.88</v>
      </c>
      <c r="L198" s="212">
        <v>0</v>
      </c>
    </row>
    <row r="199" spans="1:12" ht="12.75">
      <c r="A199" s="248"/>
      <c r="B199" s="42" t="s">
        <v>96</v>
      </c>
      <c r="C199" s="40">
        <v>130</v>
      </c>
      <c r="D199" s="30">
        <v>0.52</v>
      </c>
      <c r="E199" s="30">
        <v>0.52</v>
      </c>
      <c r="F199" s="30">
        <v>12.74</v>
      </c>
      <c r="G199" s="30">
        <v>61.1</v>
      </c>
      <c r="H199" s="6">
        <v>118</v>
      </c>
      <c r="I199" s="212">
        <v>20.8</v>
      </c>
      <c r="J199" s="212">
        <v>11.7</v>
      </c>
      <c r="K199" s="212">
        <v>2.86</v>
      </c>
      <c r="L199" s="212">
        <v>13</v>
      </c>
    </row>
    <row r="200" spans="1:12" ht="12.75">
      <c r="A200" s="248"/>
      <c r="B200" s="72" t="s">
        <v>9</v>
      </c>
      <c r="C200" s="65">
        <v>30</v>
      </c>
      <c r="D200" s="16">
        <v>4.8</v>
      </c>
      <c r="E200" s="16">
        <v>0.9</v>
      </c>
      <c r="F200" s="16">
        <v>24</v>
      </c>
      <c r="G200" s="16">
        <v>125.3</v>
      </c>
      <c r="H200" s="18">
        <v>115</v>
      </c>
      <c r="I200" s="212">
        <v>42.7</v>
      </c>
      <c r="J200" s="212">
        <v>11.3</v>
      </c>
      <c r="K200" s="212">
        <v>0.21</v>
      </c>
      <c r="L200" s="212">
        <v>0</v>
      </c>
    </row>
    <row r="201" spans="1:12" ht="12.75">
      <c r="A201" s="248"/>
      <c r="B201" s="42" t="s">
        <v>39</v>
      </c>
      <c r="C201" s="40">
        <v>50</v>
      </c>
      <c r="D201" s="29">
        <v>4.56</v>
      </c>
      <c r="E201" s="29">
        <v>0.48</v>
      </c>
      <c r="F201" s="29">
        <v>29.52</v>
      </c>
      <c r="G201" s="30">
        <v>141</v>
      </c>
      <c r="H201" s="29">
        <v>114</v>
      </c>
      <c r="I201" s="212">
        <v>12</v>
      </c>
      <c r="J201" s="212">
        <v>17</v>
      </c>
      <c r="K201" s="212">
        <v>1</v>
      </c>
      <c r="L201" s="212">
        <v>0</v>
      </c>
    </row>
    <row r="202" spans="1:12" ht="12.75">
      <c r="A202" s="27" t="s">
        <v>34</v>
      </c>
      <c r="B202" s="222"/>
      <c r="C202" s="222">
        <f>SUM(C196:C201)</f>
        <v>890</v>
      </c>
      <c r="D202" s="27">
        <f>SUM(D196:D201)</f>
        <v>41.67</v>
      </c>
      <c r="E202" s="176">
        <f>SUM(E196:E201)</f>
        <v>37.25</v>
      </c>
      <c r="F202" s="27">
        <f>SUM(F196:F201)</f>
        <v>149.06</v>
      </c>
      <c r="G202" s="178">
        <f>SUM(G196:G201)</f>
        <v>1143.9</v>
      </c>
      <c r="H202" s="222"/>
      <c r="I202" s="27">
        <f>SUM(I196:I201)</f>
        <v>575.5200000000001</v>
      </c>
      <c r="J202" s="176">
        <f>SUM(J196:J201)</f>
        <v>91.58</v>
      </c>
      <c r="K202" s="27">
        <f>SUM(K196:K201)</f>
        <v>6.19</v>
      </c>
      <c r="L202" s="178">
        <f>SUM(L196:L201)</f>
        <v>13.21</v>
      </c>
    </row>
    <row r="203" spans="1:12" ht="12.75">
      <c r="A203" s="268" t="s">
        <v>10</v>
      </c>
      <c r="B203" s="52" t="s">
        <v>100</v>
      </c>
      <c r="C203" s="53">
        <v>100</v>
      </c>
      <c r="D203" s="31">
        <v>0.8</v>
      </c>
      <c r="E203" s="31">
        <v>0.2</v>
      </c>
      <c r="F203" s="31">
        <v>2.5</v>
      </c>
      <c r="G203" s="31">
        <v>14</v>
      </c>
      <c r="H203" s="31">
        <v>112</v>
      </c>
      <c r="I203" s="212">
        <v>17</v>
      </c>
      <c r="J203" s="212">
        <v>14</v>
      </c>
      <c r="K203" s="212">
        <v>0</v>
      </c>
      <c r="L203" s="212">
        <v>7</v>
      </c>
    </row>
    <row r="204" spans="1:12" ht="12.75">
      <c r="A204" s="269"/>
      <c r="B204" s="72" t="s">
        <v>153</v>
      </c>
      <c r="C204" s="65">
        <v>265</v>
      </c>
      <c r="D204" s="63">
        <v>5.46</v>
      </c>
      <c r="E204" s="23">
        <v>27.7</v>
      </c>
      <c r="F204" s="63">
        <v>27.6</v>
      </c>
      <c r="G204" s="23">
        <v>188.6</v>
      </c>
      <c r="H204" s="63">
        <v>133</v>
      </c>
      <c r="I204" s="212">
        <v>130</v>
      </c>
      <c r="J204" s="212">
        <v>2.51</v>
      </c>
      <c r="K204" s="212">
        <v>0.11</v>
      </c>
      <c r="L204" s="212">
        <v>0.5</v>
      </c>
    </row>
    <row r="205" spans="1:12" ht="24">
      <c r="A205" s="269"/>
      <c r="B205" s="54" t="s">
        <v>40</v>
      </c>
      <c r="C205" s="61">
        <v>100</v>
      </c>
      <c r="D205" s="36">
        <v>12.88</v>
      </c>
      <c r="E205" s="36">
        <v>24.7</v>
      </c>
      <c r="F205" s="36">
        <v>15.3</v>
      </c>
      <c r="G205" s="36">
        <v>379</v>
      </c>
      <c r="H205" s="36">
        <v>368</v>
      </c>
      <c r="I205" s="212">
        <v>47</v>
      </c>
      <c r="J205" s="212">
        <v>9</v>
      </c>
      <c r="K205" s="212">
        <v>0.33</v>
      </c>
      <c r="L205" s="212">
        <v>0</v>
      </c>
    </row>
    <row r="206" spans="1:12" ht="15" customHeight="1">
      <c r="A206" s="269"/>
      <c r="B206" s="42" t="s">
        <v>109</v>
      </c>
      <c r="C206" s="45">
        <v>180</v>
      </c>
      <c r="D206" s="63">
        <v>5.5</v>
      </c>
      <c r="E206" s="63">
        <v>7.56</v>
      </c>
      <c r="F206" s="63">
        <v>22.5</v>
      </c>
      <c r="G206" s="63">
        <v>180</v>
      </c>
      <c r="H206" s="63">
        <v>427</v>
      </c>
      <c r="I206" s="212">
        <v>96</v>
      </c>
      <c r="J206" s="212">
        <v>27</v>
      </c>
      <c r="K206" s="212">
        <v>0.9</v>
      </c>
      <c r="L206" s="212">
        <v>0.48</v>
      </c>
    </row>
    <row r="207" spans="1:12" ht="12.75">
      <c r="A207" s="269"/>
      <c r="B207" s="42" t="s">
        <v>39</v>
      </c>
      <c r="C207" s="40">
        <v>70</v>
      </c>
      <c r="D207" s="29">
        <v>4.56</v>
      </c>
      <c r="E207" s="29">
        <v>0.48</v>
      </c>
      <c r="F207" s="29">
        <v>29.52</v>
      </c>
      <c r="G207" s="30">
        <v>141</v>
      </c>
      <c r="H207" s="29">
        <v>114</v>
      </c>
      <c r="I207" s="212">
        <v>14.4</v>
      </c>
      <c r="J207" s="212">
        <v>20.4</v>
      </c>
      <c r="K207" s="212">
        <v>1.2</v>
      </c>
      <c r="L207" s="212">
        <v>0</v>
      </c>
    </row>
    <row r="208" spans="1:12" ht="12.75">
      <c r="A208" s="269"/>
      <c r="B208" s="72" t="s">
        <v>9</v>
      </c>
      <c r="C208" s="65">
        <v>42</v>
      </c>
      <c r="D208" s="16">
        <v>4.8</v>
      </c>
      <c r="E208" s="16">
        <v>0.9</v>
      </c>
      <c r="F208" s="16">
        <v>24</v>
      </c>
      <c r="G208" s="16">
        <v>125.3</v>
      </c>
      <c r="H208" s="18">
        <v>115</v>
      </c>
      <c r="I208" s="212">
        <v>59.79</v>
      </c>
      <c r="J208" s="212">
        <v>15.8</v>
      </c>
      <c r="K208" s="212">
        <v>0.3</v>
      </c>
      <c r="L208" s="212">
        <v>0</v>
      </c>
    </row>
    <row r="209" spans="1:12" ht="24">
      <c r="A209" s="269"/>
      <c r="B209" s="42" t="s">
        <v>185</v>
      </c>
      <c r="C209" s="40">
        <v>200</v>
      </c>
      <c r="D209" s="16">
        <v>1</v>
      </c>
      <c r="E209" s="16">
        <v>0.2</v>
      </c>
      <c r="F209" s="16">
        <v>0.2</v>
      </c>
      <c r="G209" s="16">
        <v>92</v>
      </c>
      <c r="H209" s="18">
        <v>537</v>
      </c>
      <c r="I209" s="211">
        <v>14</v>
      </c>
      <c r="J209" s="211">
        <v>8</v>
      </c>
      <c r="K209" s="211">
        <v>2.8</v>
      </c>
      <c r="L209" s="211">
        <v>4</v>
      </c>
    </row>
    <row r="210" spans="1:12" ht="12.75">
      <c r="A210" s="27" t="s">
        <v>34</v>
      </c>
      <c r="B210" s="7"/>
      <c r="C210" s="24">
        <f>SUM(C204:C209)</f>
        <v>857</v>
      </c>
      <c r="D210" s="28">
        <f>SUM(D204:D209)</f>
        <v>34.199999999999996</v>
      </c>
      <c r="E210" s="28">
        <f>SUM(E204:E209)</f>
        <v>61.54</v>
      </c>
      <c r="F210" s="28">
        <f>SUM(F204:F209)</f>
        <v>119.12</v>
      </c>
      <c r="G210" s="28">
        <f>SUM(G204:G209)</f>
        <v>1105.9</v>
      </c>
      <c r="H210" s="6"/>
      <c r="I210" s="28">
        <f>SUM(I204:I209)</f>
        <v>361.19</v>
      </c>
      <c r="J210" s="28">
        <f>SUM(J204:J209)</f>
        <v>82.71</v>
      </c>
      <c r="K210" s="28">
        <f>SUM(K204:K209)</f>
        <v>5.64</v>
      </c>
      <c r="L210" s="28">
        <f>SUM(L204:L209)</f>
        <v>4.98</v>
      </c>
    </row>
    <row r="211" spans="1:12" ht="25.5">
      <c r="A211" s="8" t="s">
        <v>16</v>
      </c>
      <c r="B211" s="9"/>
      <c r="C211" s="24">
        <f>C210+C202</f>
        <v>1747</v>
      </c>
      <c r="D211" s="19">
        <f>D210+D202</f>
        <v>75.87</v>
      </c>
      <c r="E211" s="19">
        <f>E210+E202</f>
        <v>98.78999999999999</v>
      </c>
      <c r="F211" s="19">
        <f>F210+F202</f>
        <v>268.18</v>
      </c>
      <c r="G211" s="19">
        <f>G210+G202</f>
        <v>2249.8</v>
      </c>
      <c r="H211" s="19"/>
      <c r="I211" s="19">
        <f>I210+I202</f>
        <v>936.71</v>
      </c>
      <c r="J211" s="19">
        <f>J210+J202</f>
        <v>174.29</v>
      </c>
      <c r="K211" s="19">
        <f>K210+K202</f>
        <v>11.83</v>
      </c>
      <c r="L211" s="19">
        <f>L210+L202</f>
        <v>18.19</v>
      </c>
    </row>
    <row r="212" spans="1:12" ht="12.75">
      <c r="A212" s="250" t="s">
        <v>0</v>
      </c>
      <c r="B212" s="250" t="s">
        <v>2</v>
      </c>
      <c r="C212" s="250" t="s">
        <v>1</v>
      </c>
      <c r="D212" s="261" t="s">
        <v>13</v>
      </c>
      <c r="E212" s="261"/>
      <c r="F212" s="261"/>
      <c r="G212" s="250" t="s">
        <v>6</v>
      </c>
      <c r="H212" s="250" t="s">
        <v>7</v>
      </c>
      <c r="I212" s="243" t="s">
        <v>165</v>
      </c>
      <c r="J212" s="243"/>
      <c r="K212" s="243"/>
      <c r="L212" s="243"/>
    </row>
    <row r="213" spans="1:12" ht="25.5">
      <c r="A213" s="251"/>
      <c r="B213" s="251"/>
      <c r="C213" s="251"/>
      <c r="D213" s="5" t="s">
        <v>3</v>
      </c>
      <c r="E213" s="5" t="s">
        <v>4</v>
      </c>
      <c r="F213" s="5" t="s">
        <v>5</v>
      </c>
      <c r="G213" s="251"/>
      <c r="H213" s="251"/>
      <c r="I213" s="209" t="s">
        <v>175</v>
      </c>
      <c r="J213" s="209" t="s">
        <v>176</v>
      </c>
      <c r="K213" s="209" t="s">
        <v>177</v>
      </c>
      <c r="L213" s="220" t="s">
        <v>178</v>
      </c>
    </row>
    <row r="214" spans="1:12" ht="25.5">
      <c r="A214" s="5" t="s">
        <v>119</v>
      </c>
      <c r="B214" s="4"/>
      <c r="C214" s="4"/>
      <c r="D214" s="5"/>
      <c r="E214" s="5"/>
      <c r="F214" s="5"/>
      <c r="G214" s="4"/>
      <c r="H214" s="4"/>
      <c r="I214" s="220"/>
      <c r="J214" s="220"/>
      <c r="K214" s="220"/>
      <c r="L214" s="220"/>
    </row>
    <row r="215" spans="1:12" ht="24">
      <c r="A215" s="285" t="s">
        <v>35</v>
      </c>
      <c r="B215" s="42" t="s">
        <v>209</v>
      </c>
      <c r="C215" s="45">
        <v>68</v>
      </c>
      <c r="D215" s="30">
        <v>0.84</v>
      </c>
      <c r="E215" s="30">
        <v>0.99</v>
      </c>
      <c r="F215" s="30">
        <v>23.19</v>
      </c>
      <c r="G215" s="30">
        <v>105</v>
      </c>
      <c r="H215" s="30">
        <v>608</v>
      </c>
      <c r="I215" s="212">
        <v>9.33</v>
      </c>
      <c r="J215" s="212">
        <v>4</v>
      </c>
      <c r="K215" s="212">
        <v>0.26</v>
      </c>
      <c r="L215" s="212">
        <v>0</v>
      </c>
    </row>
    <row r="216" spans="1:12" ht="36">
      <c r="A216" s="286"/>
      <c r="B216" s="42" t="s">
        <v>49</v>
      </c>
      <c r="C216" s="40">
        <v>200</v>
      </c>
      <c r="D216" s="30">
        <v>6.2</v>
      </c>
      <c r="E216" s="30">
        <v>7.46</v>
      </c>
      <c r="F216" s="30">
        <v>30.86</v>
      </c>
      <c r="G216" s="30">
        <v>215.4</v>
      </c>
      <c r="H216" s="30">
        <v>268</v>
      </c>
      <c r="I216" s="212">
        <v>160</v>
      </c>
      <c r="J216" s="212">
        <v>5.1</v>
      </c>
      <c r="K216" s="212">
        <v>0.1</v>
      </c>
      <c r="L216" s="212">
        <v>0.5</v>
      </c>
    </row>
    <row r="217" spans="1:12" ht="12.75">
      <c r="A217" s="286"/>
      <c r="B217" s="42" t="s">
        <v>50</v>
      </c>
      <c r="C217" s="40">
        <v>180</v>
      </c>
      <c r="D217" s="30">
        <v>2.88</v>
      </c>
      <c r="E217" s="30">
        <v>2.4</v>
      </c>
      <c r="F217" s="30">
        <v>14.3</v>
      </c>
      <c r="G217" s="30">
        <v>71.1</v>
      </c>
      <c r="H217" s="30">
        <v>951</v>
      </c>
      <c r="I217" s="212">
        <v>30.6</v>
      </c>
      <c r="J217" s="212">
        <v>0</v>
      </c>
      <c r="K217" s="212">
        <v>0</v>
      </c>
      <c r="L217" s="212">
        <v>0</v>
      </c>
    </row>
    <row r="218" spans="1:12" ht="12.75">
      <c r="A218" s="286"/>
      <c r="B218" s="42" t="s">
        <v>39</v>
      </c>
      <c r="C218" s="40">
        <v>50</v>
      </c>
      <c r="D218" s="29">
        <v>4.56</v>
      </c>
      <c r="E218" s="29">
        <v>0.48</v>
      </c>
      <c r="F218" s="29">
        <v>29.52</v>
      </c>
      <c r="G218" s="30">
        <v>141</v>
      </c>
      <c r="H218" s="29">
        <v>114</v>
      </c>
      <c r="I218" s="212">
        <v>12</v>
      </c>
      <c r="J218" s="212">
        <v>17</v>
      </c>
      <c r="K218" s="212">
        <v>1</v>
      </c>
      <c r="L218" s="212">
        <v>0</v>
      </c>
    </row>
    <row r="219" spans="1:12" ht="12.75">
      <c r="A219" s="286"/>
      <c r="B219" s="72" t="s">
        <v>9</v>
      </c>
      <c r="C219" s="65">
        <v>30</v>
      </c>
      <c r="D219" s="16">
        <v>4.8</v>
      </c>
      <c r="E219" s="16">
        <v>0.9</v>
      </c>
      <c r="F219" s="16">
        <v>24</v>
      </c>
      <c r="G219" s="16">
        <v>125.3</v>
      </c>
      <c r="H219" s="18">
        <v>115</v>
      </c>
      <c r="I219" s="212">
        <v>42.7</v>
      </c>
      <c r="J219" s="212">
        <v>11.3</v>
      </c>
      <c r="K219" s="212">
        <v>0.21</v>
      </c>
      <c r="L219" s="212">
        <v>0</v>
      </c>
    </row>
    <row r="220" spans="1:12" ht="24">
      <c r="A220" s="286"/>
      <c r="B220" s="42" t="s">
        <v>172</v>
      </c>
      <c r="C220" s="45">
        <v>220</v>
      </c>
      <c r="D220" s="30">
        <v>6.3</v>
      </c>
      <c r="E220" s="30">
        <v>5.5</v>
      </c>
      <c r="F220" s="30">
        <v>8.8</v>
      </c>
      <c r="G220" s="30">
        <v>110</v>
      </c>
      <c r="H220" s="30">
        <v>535</v>
      </c>
      <c r="I220" s="212">
        <v>264</v>
      </c>
      <c r="J220" s="212">
        <v>1.29</v>
      </c>
      <c r="K220" s="212">
        <v>0.22</v>
      </c>
      <c r="L220" s="212">
        <v>1.49</v>
      </c>
    </row>
    <row r="221" spans="1:12" ht="12.75">
      <c r="A221" s="27" t="s">
        <v>34</v>
      </c>
      <c r="B221" s="222"/>
      <c r="C221" s="222">
        <f>SUM(C215:C220)</f>
        <v>748</v>
      </c>
      <c r="D221" s="27">
        <f>SUM(D215:D220)</f>
        <v>25.580000000000002</v>
      </c>
      <c r="E221" s="27">
        <f>SUM(E215:E220)</f>
        <v>17.73</v>
      </c>
      <c r="F221" s="27">
        <f>SUM(F215:F220)</f>
        <v>130.67</v>
      </c>
      <c r="G221" s="222">
        <f>SUM(G215:G220)</f>
        <v>767.8</v>
      </c>
      <c r="H221" s="222"/>
      <c r="I221" s="27">
        <f>SUM(I215:I220)</f>
        <v>518.63</v>
      </c>
      <c r="J221" s="27">
        <f>SUM(J215:J220)</f>
        <v>38.690000000000005</v>
      </c>
      <c r="K221" s="27">
        <f>SUM(K215:K220)</f>
        <v>1.7899999999999998</v>
      </c>
      <c r="L221" s="222">
        <f>SUM(L215:L220)</f>
        <v>1.99</v>
      </c>
    </row>
    <row r="222" spans="1:12" ht="12.75">
      <c r="A222" s="221"/>
      <c r="B222" s="52" t="s">
        <v>103</v>
      </c>
      <c r="C222" s="53">
        <v>100</v>
      </c>
      <c r="D222" s="34">
        <v>1.1</v>
      </c>
      <c r="E222" s="34">
        <v>0.1</v>
      </c>
      <c r="F222" s="34">
        <v>3.8</v>
      </c>
      <c r="G222" s="35">
        <v>24</v>
      </c>
      <c r="H222" s="34">
        <v>112</v>
      </c>
      <c r="I222" s="212">
        <v>14</v>
      </c>
      <c r="J222" s="212">
        <v>20</v>
      </c>
      <c r="K222" s="212">
        <v>0.9</v>
      </c>
      <c r="L222" s="212">
        <v>2.5</v>
      </c>
    </row>
    <row r="223" spans="1:12" ht="25.5">
      <c r="A223" s="269" t="s">
        <v>10</v>
      </c>
      <c r="B223" s="72" t="s">
        <v>18</v>
      </c>
      <c r="C223" s="66">
        <v>250</v>
      </c>
      <c r="D223" s="23">
        <v>2.7</v>
      </c>
      <c r="E223" s="23">
        <v>2.85</v>
      </c>
      <c r="F223" s="23">
        <v>18.82</v>
      </c>
      <c r="G223" s="23">
        <v>111.25</v>
      </c>
      <c r="H223" s="62">
        <v>152</v>
      </c>
      <c r="I223" s="212">
        <v>55</v>
      </c>
      <c r="J223" s="212">
        <v>2.5</v>
      </c>
      <c r="K223" s="212">
        <v>0.1</v>
      </c>
      <c r="L223" s="212">
        <v>0</v>
      </c>
    </row>
    <row r="224" spans="1:12" ht="24">
      <c r="A224" s="269"/>
      <c r="B224" s="55" t="s">
        <v>134</v>
      </c>
      <c r="C224" s="74">
        <v>140</v>
      </c>
      <c r="D224" s="16">
        <v>22.46</v>
      </c>
      <c r="E224" s="16">
        <v>18.67</v>
      </c>
      <c r="F224" s="16">
        <v>4.87</v>
      </c>
      <c r="G224" s="16">
        <v>277</v>
      </c>
      <c r="H224" s="18">
        <v>0.9129464285714286</v>
      </c>
      <c r="I224" s="212">
        <v>60.32</v>
      </c>
      <c r="J224" s="212">
        <v>10.6</v>
      </c>
      <c r="K224" s="212">
        <v>0.21</v>
      </c>
      <c r="L224" s="212">
        <v>1.96</v>
      </c>
    </row>
    <row r="225" spans="1:12" ht="12.75">
      <c r="A225" s="269"/>
      <c r="B225" s="42" t="s">
        <v>116</v>
      </c>
      <c r="C225" s="45">
        <v>180</v>
      </c>
      <c r="D225" s="16">
        <v>4.32</v>
      </c>
      <c r="E225" s="16">
        <v>12.7</v>
      </c>
      <c r="F225" s="16">
        <v>18.72</v>
      </c>
      <c r="G225" s="16">
        <v>207</v>
      </c>
      <c r="H225" s="18">
        <v>124</v>
      </c>
      <c r="I225" s="212">
        <v>19.6</v>
      </c>
      <c r="J225" s="212">
        <v>12.3</v>
      </c>
      <c r="K225" s="212">
        <v>10.8</v>
      </c>
      <c r="L225" s="212">
        <v>0.2</v>
      </c>
    </row>
    <row r="226" spans="1:12" ht="12.75">
      <c r="A226" s="269"/>
      <c r="B226" s="72" t="s">
        <v>9</v>
      </c>
      <c r="C226" s="65">
        <v>42</v>
      </c>
      <c r="D226" s="16">
        <v>4.8</v>
      </c>
      <c r="E226" s="16">
        <v>0.9</v>
      </c>
      <c r="F226" s="16">
        <v>24</v>
      </c>
      <c r="G226" s="16">
        <v>125.3</v>
      </c>
      <c r="H226" s="18">
        <v>115</v>
      </c>
      <c r="I226" s="212">
        <v>59.79</v>
      </c>
      <c r="J226" s="212">
        <v>15.8</v>
      </c>
      <c r="K226" s="212">
        <v>0.3</v>
      </c>
      <c r="L226" s="212">
        <v>0</v>
      </c>
    </row>
    <row r="227" spans="1:12" ht="12.75">
      <c r="A227" s="269"/>
      <c r="B227" s="42" t="s">
        <v>39</v>
      </c>
      <c r="C227" s="40">
        <v>70</v>
      </c>
      <c r="D227" s="29">
        <v>4.56</v>
      </c>
      <c r="E227" s="29">
        <v>0.48</v>
      </c>
      <c r="F227" s="29">
        <v>29.52</v>
      </c>
      <c r="G227" s="30">
        <v>141</v>
      </c>
      <c r="H227" s="29">
        <v>114</v>
      </c>
      <c r="I227" s="212">
        <v>14.4</v>
      </c>
      <c r="J227" s="212">
        <v>20.4</v>
      </c>
      <c r="K227" s="212">
        <v>1.2</v>
      </c>
      <c r="L227" s="212">
        <v>0</v>
      </c>
    </row>
    <row r="228" spans="1:12" ht="12.75">
      <c r="A228" s="269"/>
      <c r="B228" s="42" t="s">
        <v>118</v>
      </c>
      <c r="C228" s="45">
        <v>200</v>
      </c>
      <c r="D228" s="16">
        <v>0.14</v>
      </c>
      <c r="E228" s="16">
        <v>0.056</v>
      </c>
      <c r="F228" s="16">
        <v>27.27</v>
      </c>
      <c r="G228" s="16">
        <v>110.2</v>
      </c>
      <c r="H228" s="18">
        <v>378</v>
      </c>
      <c r="I228" s="212">
        <v>12</v>
      </c>
      <c r="J228" s="212">
        <v>4</v>
      </c>
      <c r="K228" s="212">
        <v>0.6</v>
      </c>
      <c r="L228" s="212">
        <v>3</v>
      </c>
    </row>
    <row r="229" spans="1:12" ht="12.75">
      <c r="A229" s="25"/>
      <c r="B229" s="7"/>
      <c r="C229" s="24">
        <f>SUM(C222:C228)</f>
        <v>982</v>
      </c>
      <c r="D229" s="28">
        <f>SUM(D222:D228)</f>
        <v>40.080000000000005</v>
      </c>
      <c r="E229" s="28">
        <f>SUM(E222:E228)</f>
        <v>35.75599999999999</v>
      </c>
      <c r="F229" s="28">
        <f>SUM(F222:F228)</f>
        <v>127</v>
      </c>
      <c r="G229" s="28">
        <f>SUM(G223:G228)</f>
        <v>971.75</v>
      </c>
      <c r="H229" s="6"/>
      <c r="I229" s="28">
        <f>SUM(I223:I228)</f>
        <v>221.10999999999999</v>
      </c>
      <c r="J229" s="28">
        <f>SUM(J223:J228)</f>
        <v>65.6</v>
      </c>
      <c r="K229" s="28">
        <f>SUM(K223:K228)</f>
        <v>13.21</v>
      </c>
      <c r="L229" s="28">
        <f>SUM(L223:L228)</f>
        <v>5.16</v>
      </c>
    </row>
    <row r="230" spans="1:12" ht="25.5">
      <c r="A230" s="8" t="s">
        <v>16</v>
      </c>
      <c r="B230" s="9"/>
      <c r="C230" s="24">
        <f>C229+C221</f>
        <v>1730</v>
      </c>
      <c r="D230" s="19">
        <f>D229+D221</f>
        <v>65.66000000000001</v>
      </c>
      <c r="E230" s="19">
        <f>E229+E221</f>
        <v>53.48599999999999</v>
      </c>
      <c r="F230" s="19">
        <f>F229+F221</f>
        <v>257.66999999999996</v>
      </c>
      <c r="G230" s="19">
        <f>G229+G221</f>
        <v>1739.55</v>
      </c>
      <c r="H230" s="19"/>
      <c r="I230" s="19">
        <f>I229+I221</f>
        <v>739.74</v>
      </c>
      <c r="J230" s="19">
        <f>J229+J221</f>
        <v>104.28999999999999</v>
      </c>
      <c r="K230" s="19">
        <f>K229+K221</f>
        <v>15</v>
      </c>
      <c r="L230" s="19">
        <f>L229+L221</f>
        <v>7.15</v>
      </c>
    </row>
    <row r="231" spans="1:12" ht="12.75">
      <c r="A231" s="174"/>
      <c r="B231" s="38"/>
      <c r="C231" s="250" t="s">
        <v>1</v>
      </c>
      <c r="D231" s="261" t="s">
        <v>13</v>
      </c>
      <c r="E231" s="261"/>
      <c r="F231" s="261"/>
      <c r="G231" s="250" t="s">
        <v>6</v>
      </c>
      <c r="H231" s="38"/>
      <c r="I231" s="243" t="s">
        <v>165</v>
      </c>
      <c r="J231" s="243"/>
      <c r="K231" s="243"/>
      <c r="L231" s="243"/>
    </row>
    <row r="232" spans="1:12" ht="25.5">
      <c r="A232" s="174"/>
      <c r="B232" s="38"/>
      <c r="C232" s="251"/>
      <c r="D232" s="218" t="s">
        <v>3</v>
      </c>
      <c r="E232" s="218" t="s">
        <v>4</v>
      </c>
      <c r="F232" s="218" t="s">
        <v>5</v>
      </c>
      <c r="G232" s="251"/>
      <c r="H232" s="38"/>
      <c r="I232" s="209" t="s">
        <v>175</v>
      </c>
      <c r="J232" s="209" t="s">
        <v>176</v>
      </c>
      <c r="K232" s="209" t="s">
        <v>177</v>
      </c>
      <c r="L232" s="220" t="s">
        <v>178</v>
      </c>
    </row>
    <row r="233" spans="1:12" ht="12.75">
      <c r="A233" s="254" t="s">
        <v>120</v>
      </c>
      <c r="B233" s="255"/>
      <c r="C233" s="69">
        <f>C230+C211+C192+C173+C155+C137+C116+C97+C78+C59+C39+C20</f>
        <v>20704</v>
      </c>
      <c r="D233" s="69">
        <f>D230+D211+D192+D173+D155+D137+D116+D97+D78+D59+D39+D20</f>
        <v>900.7399999999999</v>
      </c>
      <c r="E233" s="69">
        <f>E230+E211+E192+E173+E155+E137+E116+E97+E78+E59+E39+E20</f>
        <v>764.6859999999999</v>
      </c>
      <c r="F233" s="69">
        <f>F230+F211+F192+F173+F155+F137+F116+F97+F78+F59+F39+F20</f>
        <v>3148.14</v>
      </c>
      <c r="G233" s="69">
        <f>G230+G211+G192+G173+G155+G137+G116+G97+G78+G59+G39+G20</f>
        <v>22670.4</v>
      </c>
      <c r="H233" s="67"/>
      <c r="I233" s="69">
        <f>I230+I211+I192+I173+I155+I137+I116+I97+I78+I59+I39+I20</f>
        <v>8742.99</v>
      </c>
      <c r="J233" s="69">
        <f>J230+J211+J192+J173+J155+J137+J116+J97+J78+J59+J39+J20</f>
        <v>2185.68</v>
      </c>
      <c r="K233" s="69">
        <f>K230+K211+K192+K173+K155+K137+K116+K97+K78+K59+K39+K20</f>
        <v>119.538</v>
      </c>
      <c r="L233" s="69">
        <f>L230+L211+L192+L173+L155+L137+L116+L97+L78+L59+L39+L20</f>
        <v>514.354</v>
      </c>
    </row>
    <row r="234" spans="1:12" ht="12.75">
      <c r="A234" s="254" t="s">
        <v>111</v>
      </c>
      <c r="B234" s="256"/>
      <c r="C234" s="68">
        <f>C233/12</f>
        <v>1725.3333333333333</v>
      </c>
      <c r="D234" s="68">
        <f>D233/12</f>
        <v>75.06166666666665</v>
      </c>
      <c r="E234" s="68">
        <f>E233/12</f>
        <v>63.723833333333324</v>
      </c>
      <c r="F234" s="68">
        <f>F233/12</f>
        <v>262.34499999999997</v>
      </c>
      <c r="G234" s="68">
        <f>G233/12</f>
        <v>1889.2</v>
      </c>
      <c r="H234" s="67"/>
      <c r="I234" s="68">
        <f>I233/12</f>
        <v>728.5825</v>
      </c>
      <c r="J234" s="68">
        <f>J233/12</f>
        <v>182.14</v>
      </c>
      <c r="K234" s="68">
        <f>K233/12</f>
        <v>9.9615</v>
      </c>
      <c r="L234" s="68">
        <f>L233/12</f>
        <v>42.862833333333334</v>
      </c>
    </row>
    <row r="235" spans="1:12" ht="12.75">
      <c r="A235" s="245" t="s">
        <v>112</v>
      </c>
      <c r="B235" s="246"/>
      <c r="C235" s="70"/>
      <c r="D235" s="71">
        <v>54</v>
      </c>
      <c r="E235" s="71">
        <v>55.2</v>
      </c>
      <c r="F235" s="71">
        <v>229.8</v>
      </c>
      <c r="G235" s="71">
        <v>1632</v>
      </c>
      <c r="H235" s="67"/>
      <c r="I235" s="168">
        <v>720</v>
      </c>
      <c r="J235" s="168">
        <v>180</v>
      </c>
      <c r="K235" s="168">
        <v>10.8</v>
      </c>
      <c r="L235" s="168">
        <v>42</v>
      </c>
    </row>
    <row r="236" spans="1:12" ht="12.75">
      <c r="A236" s="14"/>
      <c r="B236" s="14"/>
      <c r="C236" s="14"/>
      <c r="D236" s="14"/>
      <c r="E236" s="14"/>
      <c r="F236" s="14"/>
      <c r="G236" s="14"/>
      <c r="H236" s="14"/>
      <c r="I236" s="216"/>
      <c r="J236" s="216"/>
      <c r="K236" s="216"/>
      <c r="L236" s="216"/>
    </row>
    <row r="237" spans="1:12" ht="12.75">
      <c r="A237" s="14"/>
      <c r="B237" s="14"/>
      <c r="C237" s="14"/>
      <c r="D237" s="14"/>
      <c r="E237" s="14"/>
      <c r="F237" s="14"/>
      <c r="G237" s="14"/>
      <c r="H237" s="14"/>
      <c r="I237" s="216"/>
      <c r="J237" s="216"/>
      <c r="K237" s="216"/>
      <c r="L237" s="216"/>
    </row>
    <row r="238" spans="1:12" ht="12.75">
      <c r="A238" s="14"/>
      <c r="B238" s="14"/>
      <c r="C238" s="14"/>
      <c r="D238" s="14"/>
      <c r="E238" s="14"/>
      <c r="F238" s="14"/>
      <c r="G238" s="14"/>
      <c r="H238" s="14"/>
      <c r="I238" s="216"/>
      <c r="J238" s="216"/>
      <c r="K238" s="216"/>
      <c r="L238" s="216"/>
    </row>
  </sheetData>
  <sheetProtection/>
  <mergeCells count="117">
    <mergeCell ref="A234:B234"/>
    <mergeCell ref="A235:B235"/>
    <mergeCell ref="A2:L2"/>
    <mergeCell ref="H212:H213"/>
    <mergeCell ref="I212:L212"/>
    <mergeCell ref="A215:A220"/>
    <mergeCell ref="A223:A228"/>
    <mergeCell ref="C231:C232"/>
    <mergeCell ref="D231:F231"/>
    <mergeCell ref="A196:A201"/>
    <mergeCell ref="A203:A209"/>
    <mergeCell ref="A212:A213"/>
    <mergeCell ref="B212:B213"/>
    <mergeCell ref="C212:C213"/>
    <mergeCell ref="A233:B233"/>
    <mergeCell ref="D193:F193"/>
    <mergeCell ref="D212:F212"/>
    <mergeCell ref="G231:G232"/>
    <mergeCell ref="I231:L231"/>
    <mergeCell ref="G193:G194"/>
    <mergeCell ref="H193:H194"/>
    <mergeCell ref="I193:L193"/>
    <mergeCell ref="G174:G175"/>
    <mergeCell ref="H174:H175"/>
    <mergeCell ref="I174:L174"/>
    <mergeCell ref="G212:G213"/>
    <mergeCell ref="A177:A182"/>
    <mergeCell ref="A184:A190"/>
    <mergeCell ref="A193:A194"/>
    <mergeCell ref="B193:B194"/>
    <mergeCell ref="C193:C194"/>
    <mergeCell ref="A82:A87"/>
    <mergeCell ref="A165:A171"/>
    <mergeCell ref="A174:A175"/>
    <mergeCell ref="B174:B175"/>
    <mergeCell ref="C174:C175"/>
    <mergeCell ref="D174:F174"/>
    <mergeCell ref="I138:L138"/>
    <mergeCell ref="A141:A145"/>
    <mergeCell ref="A147:A153"/>
    <mergeCell ref="A156:A157"/>
    <mergeCell ref="B156:B157"/>
    <mergeCell ref="C156:C157"/>
    <mergeCell ref="D156:F156"/>
    <mergeCell ref="G156:G157"/>
    <mergeCell ref="H156:H157"/>
    <mergeCell ref="I156:L156"/>
    <mergeCell ref="H117:H118"/>
    <mergeCell ref="I117:L117"/>
    <mergeCell ref="A120:A126"/>
    <mergeCell ref="A128:A135"/>
    <mergeCell ref="A138:A139"/>
    <mergeCell ref="B138:B139"/>
    <mergeCell ref="C138:C139"/>
    <mergeCell ref="D138:F138"/>
    <mergeCell ref="G138:G139"/>
    <mergeCell ref="H138:H139"/>
    <mergeCell ref="G98:G99"/>
    <mergeCell ref="H98:H99"/>
    <mergeCell ref="I98:L98"/>
    <mergeCell ref="A101:A105"/>
    <mergeCell ref="A107:A114"/>
    <mergeCell ref="A117:A118"/>
    <mergeCell ref="B117:B118"/>
    <mergeCell ref="C117:C118"/>
    <mergeCell ref="D117:F117"/>
    <mergeCell ref="G117:G118"/>
    <mergeCell ref="A159:A163"/>
    <mergeCell ref="A89:A95"/>
    <mergeCell ref="A98:A99"/>
    <mergeCell ref="B98:B99"/>
    <mergeCell ref="C98:C99"/>
    <mergeCell ref="D98:F98"/>
    <mergeCell ref="I60:L60"/>
    <mergeCell ref="A63:A67"/>
    <mergeCell ref="A69:A76"/>
    <mergeCell ref="A79:A80"/>
    <mergeCell ref="B79:B80"/>
    <mergeCell ref="C79:C80"/>
    <mergeCell ref="D79:F79"/>
    <mergeCell ref="G79:G80"/>
    <mergeCell ref="H79:H80"/>
    <mergeCell ref="I79:L79"/>
    <mergeCell ref="H40:H41"/>
    <mergeCell ref="I40:L40"/>
    <mergeCell ref="A43:A48"/>
    <mergeCell ref="A50:A57"/>
    <mergeCell ref="A60:A61"/>
    <mergeCell ref="B60:B61"/>
    <mergeCell ref="C60:C61"/>
    <mergeCell ref="D60:F60"/>
    <mergeCell ref="G60:G61"/>
    <mergeCell ref="H60:H61"/>
    <mergeCell ref="G21:G22"/>
    <mergeCell ref="H21:H22"/>
    <mergeCell ref="I21:L21"/>
    <mergeCell ref="A24:A28"/>
    <mergeCell ref="A30:A37"/>
    <mergeCell ref="A40:A41"/>
    <mergeCell ref="B40:B41"/>
    <mergeCell ref="C40:C41"/>
    <mergeCell ref="D40:F40"/>
    <mergeCell ref="G40:G41"/>
    <mergeCell ref="A6:A10"/>
    <mergeCell ref="A12:A18"/>
    <mergeCell ref="A21:A22"/>
    <mergeCell ref="B21:B22"/>
    <mergeCell ref="C21:C22"/>
    <mergeCell ref="D21:F21"/>
    <mergeCell ref="A1:L1"/>
    <mergeCell ref="A3:A4"/>
    <mergeCell ref="B3:B4"/>
    <mergeCell ref="C3:C4"/>
    <mergeCell ref="D3:F3"/>
    <mergeCell ref="G3:G4"/>
    <mergeCell ref="H3:H4"/>
    <mergeCell ref="I3:L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6"/>
  <sheetViews>
    <sheetView zoomScale="130" zoomScaleNormal="130" zoomScalePageLayoutView="0" workbookViewId="0" topLeftCell="A214">
      <selection activeCell="A1" sqref="A1:AF1"/>
    </sheetView>
  </sheetViews>
  <sheetFormatPr defaultColWidth="9.140625" defaultRowHeight="12.75"/>
  <cols>
    <col min="1" max="1" width="16.140625" style="0" customWidth="1"/>
    <col min="2" max="2" width="4.8515625" style="75" customWidth="1"/>
    <col min="3" max="32" width="3.7109375" style="75" customWidth="1"/>
  </cols>
  <sheetData>
    <row r="1" spans="1:32" ht="34.5" customHeight="1">
      <c r="A1" s="273" t="s">
        <v>228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</row>
    <row r="2" spans="1:32" ht="87.75" customHeight="1">
      <c r="A2" s="79" t="s">
        <v>89</v>
      </c>
      <c r="B2" s="275" t="s">
        <v>1</v>
      </c>
      <c r="C2" s="80" t="s">
        <v>61</v>
      </c>
      <c r="D2" s="80" t="s">
        <v>62</v>
      </c>
      <c r="E2" s="80" t="s">
        <v>63</v>
      </c>
      <c r="F2" s="80" t="s">
        <v>64</v>
      </c>
      <c r="G2" s="81" t="s">
        <v>65</v>
      </c>
      <c r="H2" s="81" t="s">
        <v>66</v>
      </c>
      <c r="I2" s="80" t="s">
        <v>67</v>
      </c>
      <c r="J2" s="80" t="s">
        <v>68</v>
      </c>
      <c r="K2" s="80" t="s">
        <v>69</v>
      </c>
      <c r="L2" s="80" t="s">
        <v>70</v>
      </c>
      <c r="M2" s="80" t="s">
        <v>71</v>
      </c>
      <c r="N2" s="80" t="s">
        <v>72</v>
      </c>
      <c r="O2" s="80" t="s">
        <v>94</v>
      </c>
      <c r="P2" s="80" t="s">
        <v>73</v>
      </c>
      <c r="Q2" s="80" t="s">
        <v>74</v>
      </c>
      <c r="R2" s="80" t="s">
        <v>75</v>
      </c>
      <c r="S2" s="80" t="s">
        <v>76</v>
      </c>
      <c r="T2" s="80" t="s">
        <v>77</v>
      </c>
      <c r="U2" s="80" t="s">
        <v>78</v>
      </c>
      <c r="V2" s="80" t="s">
        <v>79</v>
      </c>
      <c r="W2" s="80" t="s">
        <v>80</v>
      </c>
      <c r="X2" s="80" t="s">
        <v>81</v>
      </c>
      <c r="Y2" s="80" t="s">
        <v>82</v>
      </c>
      <c r="Z2" s="80" t="s">
        <v>83</v>
      </c>
      <c r="AA2" s="80" t="s">
        <v>84</v>
      </c>
      <c r="AB2" s="80" t="s">
        <v>85</v>
      </c>
      <c r="AC2" s="80" t="s">
        <v>86</v>
      </c>
      <c r="AD2" s="80" t="s">
        <v>87</v>
      </c>
      <c r="AE2" s="80" t="s">
        <v>133</v>
      </c>
      <c r="AF2" s="80" t="s">
        <v>88</v>
      </c>
    </row>
    <row r="3" spans="1:32" ht="12.75">
      <c r="A3" s="79" t="s">
        <v>115</v>
      </c>
      <c r="B3" s="276"/>
      <c r="C3" s="80"/>
      <c r="D3" s="80"/>
      <c r="E3" s="80"/>
      <c r="F3" s="80"/>
      <c r="G3" s="81"/>
      <c r="H3" s="81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s="11" customFormat="1" ht="9.75" customHeight="1">
      <c r="A4" s="85" t="s">
        <v>36</v>
      </c>
      <c r="B4" s="87">
        <v>200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>
        <v>76.7</v>
      </c>
      <c r="S4" s="83"/>
      <c r="T4" s="83"/>
      <c r="U4" s="83"/>
      <c r="V4" s="83"/>
      <c r="W4" s="83">
        <v>15.3</v>
      </c>
      <c r="X4" s="83"/>
      <c r="Y4" s="83">
        <v>124.2</v>
      </c>
      <c r="Z4" s="83"/>
      <c r="AA4" s="83"/>
      <c r="AB4" s="83"/>
      <c r="AC4" s="83"/>
      <c r="AD4" s="83"/>
      <c r="AE4" s="83"/>
      <c r="AF4" s="83"/>
    </row>
    <row r="5" spans="1:32" s="11" customFormat="1" ht="9" customHeight="1">
      <c r="A5" s="85" t="s">
        <v>50</v>
      </c>
      <c r="B5" s="87">
        <v>180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>
        <v>180</v>
      </c>
      <c r="S5" s="87"/>
      <c r="T5" s="87"/>
      <c r="U5" s="87"/>
      <c r="V5" s="87"/>
      <c r="W5" s="87"/>
      <c r="X5" s="83"/>
      <c r="Y5" s="83"/>
      <c r="Z5" s="83">
        <v>6.7</v>
      </c>
      <c r="AA5" s="87"/>
      <c r="AB5" s="87"/>
      <c r="AC5" s="87"/>
      <c r="AD5" s="83">
        <v>5</v>
      </c>
      <c r="AE5" s="83"/>
      <c r="AF5" s="83"/>
    </row>
    <row r="6" spans="1:32" s="11" customFormat="1" ht="12.75">
      <c r="A6" s="85" t="s">
        <v>39</v>
      </c>
      <c r="B6" s="87">
        <v>50</v>
      </c>
      <c r="C6" s="83"/>
      <c r="D6" s="83">
        <v>50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  <c r="AE6" s="83"/>
      <c r="AF6" s="86"/>
    </row>
    <row r="7" spans="1:32" s="11" customFormat="1" ht="12.75">
      <c r="A7" s="112" t="s">
        <v>9</v>
      </c>
      <c r="B7" s="130">
        <v>30</v>
      </c>
      <c r="C7" s="86">
        <v>30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2" s="11" customFormat="1" ht="12.75" customHeight="1">
      <c r="A8" s="85" t="s">
        <v>210</v>
      </c>
      <c r="B8" s="87">
        <v>180</v>
      </c>
      <c r="C8" s="87"/>
      <c r="D8" s="87"/>
      <c r="E8" s="87"/>
      <c r="F8" s="87"/>
      <c r="G8" s="87"/>
      <c r="H8" s="87"/>
      <c r="I8" s="87"/>
      <c r="J8" s="87"/>
      <c r="K8" s="87">
        <v>180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3"/>
      <c r="Y8" s="83"/>
      <c r="Z8" s="83"/>
      <c r="AA8" s="87"/>
      <c r="AB8" s="87"/>
      <c r="AC8" s="87"/>
      <c r="AD8" s="83"/>
      <c r="AE8" s="83"/>
      <c r="AF8" s="83"/>
    </row>
    <row r="9" spans="1:32" ht="12.75">
      <c r="A9" s="132" t="s">
        <v>114</v>
      </c>
      <c r="B9" s="133">
        <f>SUM(B4:B8)</f>
        <v>640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11" customFormat="1" ht="11.25" customHeight="1">
      <c r="A10" s="109" t="s">
        <v>103</v>
      </c>
      <c r="B10" s="87">
        <v>100</v>
      </c>
      <c r="C10" s="87"/>
      <c r="D10" s="87"/>
      <c r="E10" s="87"/>
      <c r="F10" s="87"/>
      <c r="G10" s="87"/>
      <c r="H10" s="87"/>
      <c r="I10" s="87"/>
      <c r="J10" s="87">
        <v>100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3"/>
      <c r="Y10" s="83"/>
      <c r="Z10" s="83"/>
      <c r="AA10" s="87"/>
      <c r="AB10" s="87"/>
      <c r="AC10" s="87"/>
      <c r="AD10" s="83"/>
      <c r="AE10" s="83"/>
      <c r="AF10" s="83"/>
    </row>
    <row r="11" spans="1:32" s="11" customFormat="1" ht="14.25" customHeight="1">
      <c r="A11" s="112" t="s">
        <v>147</v>
      </c>
      <c r="B11" s="130">
        <v>250</v>
      </c>
      <c r="C11" s="86"/>
      <c r="D11" s="86"/>
      <c r="E11" s="86"/>
      <c r="F11" s="86"/>
      <c r="G11" s="86">
        <v>20</v>
      </c>
      <c r="H11" s="86"/>
      <c r="I11" s="86">
        <v>62.5</v>
      </c>
      <c r="J11" s="86">
        <v>20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>
        <v>5</v>
      </c>
      <c r="X11" s="86"/>
      <c r="Y11" s="86"/>
      <c r="Z11" s="86"/>
      <c r="AA11" s="86"/>
      <c r="AB11" s="86"/>
      <c r="AC11" s="86"/>
      <c r="AD11" s="86"/>
      <c r="AE11" s="86"/>
      <c r="AF11" s="86"/>
    </row>
    <row r="12" spans="1:32" s="11" customFormat="1" ht="12.75">
      <c r="A12" s="85" t="s">
        <v>44</v>
      </c>
      <c r="B12" s="87">
        <v>150</v>
      </c>
      <c r="C12" s="83"/>
      <c r="D12" s="83"/>
      <c r="E12" s="83">
        <v>10.5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119">
        <v>185.3</v>
      </c>
      <c r="R12" s="83"/>
      <c r="S12" s="83"/>
      <c r="T12" s="83"/>
      <c r="U12" s="83"/>
      <c r="V12" s="83"/>
      <c r="W12" s="83">
        <v>10.5</v>
      </c>
      <c r="X12" s="83"/>
      <c r="Y12" s="83"/>
      <c r="Z12" s="83"/>
      <c r="AA12" s="83"/>
      <c r="AB12" s="83"/>
      <c r="AC12" s="83"/>
      <c r="AD12" s="83"/>
      <c r="AE12" s="83"/>
      <c r="AF12" s="83"/>
    </row>
    <row r="13" spans="1:32" s="47" customFormat="1" ht="12.75">
      <c r="A13" s="85" t="s">
        <v>45</v>
      </c>
      <c r="B13" s="87">
        <v>180</v>
      </c>
      <c r="C13" s="83"/>
      <c r="D13" s="83"/>
      <c r="E13" s="83"/>
      <c r="F13" s="83"/>
      <c r="G13" s="83"/>
      <c r="H13" s="83"/>
      <c r="I13" s="83">
        <v>151.2</v>
      </c>
      <c r="J13" s="83"/>
      <c r="K13" s="83"/>
      <c r="L13" s="83"/>
      <c r="M13" s="83"/>
      <c r="N13" s="83"/>
      <c r="O13" s="83"/>
      <c r="P13" s="83"/>
      <c r="Q13" s="83"/>
      <c r="R13" s="83">
        <v>27</v>
      </c>
      <c r="S13" s="83"/>
      <c r="T13" s="83"/>
      <c r="U13" s="83"/>
      <c r="V13" s="83"/>
      <c r="W13" s="83">
        <v>8</v>
      </c>
      <c r="X13" s="83"/>
      <c r="Y13" s="83"/>
      <c r="Z13" s="83"/>
      <c r="AA13" s="83"/>
      <c r="AB13" s="83"/>
      <c r="AC13" s="83"/>
      <c r="AD13" s="83"/>
      <c r="AE13" s="83"/>
      <c r="AF13" s="83"/>
    </row>
    <row r="14" spans="1:32" s="11" customFormat="1" ht="12.75">
      <c r="A14" s="112" t="s">
        <v>9</v>
      </c>
      <c r="B14" s="130">
        <v>42</v>
      </c>
      <c r="C14" s="86">
        <v>42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32" s="11" customFormat="1" ht="12.75">
      <c r="A15" s="85" t="s">
        <v>39</v>
      </c>
      <c r="B15" s="87">
        <v>70</v>
      </c>
      <c r="C15" s="83"/>
      <c r="D15" s="83">
        <v>70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6"/>
      <c r="AA15" s="83"/>
      <c r="AB15" s="83"/>
      <c r="AC15" s="83"/>
      <c r="AD15" s="83"/>
      <c r="AE15" s="83"/>
      <c r="AF15" s="86"/>
    </row>
    <row r="16" spans="1:32" s="11" customFormat="1" ht="13.5" customHeight="1">
      <c r="A16" s="85" t="s">
        <v>59</v>
      </c>
      <c r="B16" s="87">
        <v>200</v>
      </c>
      <c r="C16" s="83"/>
      <c r="D16" s="83"/>
      <c r="E16" s="83"/>
      <c r="F16" s="83"/>
      <c r="G16" s="83"/>
      <c r="H16" s="83"/>
      <c r="I16" s="83"/>
      <c r="J16" s="83"/>
      <c r="K16" s="83"/>
      <c r="L16" s="83">
        <v>25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>
        <v>10</v>
      </c>
      <c r="AA16" s="83"/>
      <c r="AB16" s="83"/>
      <c r="AC16" s="83"/>
      <c r="AD16" s="83"/>
      <c r="AE16" s="83"/>
      <c r="AF16" s="83"/>
    </row>
    <row r="17" spans="1:32" ht="12.75">
      <c r="A17" s="134"/>
      <c r="B17" s="135">
        <f>SUM(B10:B16)</f>
        <v>992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4"/>
      <c r="Y17" s="95"/>
      <c r="Z17" s="96"/>
      <c r="AA17" s="96"/>
      <c r="AB17" s="96"/>
      <c r="AC17" s="96"/>
      <c r="AD17" s="94"/>
      <c r="AE17" s="94"/>
      <c r="AF17" s="96"/>
    </row>
    <row r="18" spans="1:32" ht="12.75">
      <c r="A18" s="136"/>
      <c r="B18" s="137">
        <f>B17+B9</f>
        <v>1632</v>
      </c>
      <c r="C18" s="100">
        <f>SUM(C4:C17)</f>
        <v>72</v>
      </c>
      <c r="D18" s="100">
        <f>SUM(D4:D17)</f>
        <v>120</v>
      </c>
      <c r="E18" s="100">
        <f>SUM(E4:E17)</f>
        <v>10.5</v>
      </c>
      <c r="F18" s="100"/>
      <c r="G18" s="100">
        <f>SUM(G4:G17)</f>
        <v>20</v>
      </c>
      <c r="H18" s="100"/>
      <c r="I18" s="100">
        <f>SUM(I4:I17)</f>
        <v>213.7</v>
      </c>
      <c r="J18" s="100">
        <f>SUM(J4:J17)</f>
        <v>120</v>
      </c>
      <c r="K18" s="100">
        <f>SUM(K4:K17)</f>
        <v>180</v>
      </c>
      <c r="L18" s="100">
        <f>SUM(L4:L17)</f>
        <v>25</v>
      </c>
      <c r="M18" s="100"/>
      <c r="N18" s="100"/>
      <c r="O18" s="100"/>
      <c r="P18" s="100"/>
      <c r="Q18" s="100">
        <f>SUM(Q4:Q17)</f>
        <v>185.3</v>
      </c>
      <c r="R18" s="100">
        <f>SUM(R4:R17)</f>
        <v>283.7</v>
      </c>
      <c r="S18" s="100"/>
      <c r="T18" s="100"/>
      <c r="U18" s="100"/>
      <c r="V18" s="100"/>
      <c r="W18" s="100">
        <f>SUM(W4:W17)</f>
        <v>38.8</v>
      </c>
      <c r="X18" s="100">
        <f>SUM(X4:X17)</f>
        <v>0</v>
      </c>
      <c r="Y18" s="100">
        <f>SUM(Y4:Y17)</f>
        <v>124.2</v>
      </c>
      <c r="Z18" s="100">
        <f>SUM(Z4:Z17)</f>
        <v>16.7</v>
      </c>
      <c r="AA18" s="100"/>
      <c r="AB18" s="100"/>
      <c r="AC18" s="100"/>
      <c r="AD18" s="100">
        <f>SUM(AD4:AD17)</f>
        <v>5</v>
      </c>
      <c r="AE18" s="100"/>
      <c r="AF18" s="101">
        <v>3</v>
      </c>
    </row>
    <row r="19" spans="1:32" ht="89.25" customHeight="1">
      <c r="A19" s="138">
        <v>2</v>
      </c>
      <c r="B19" s="138"/>
      <c r="C19" s="80" t="s">
        <v>61</v>
      </c>
      <c r="D19" s="80" t="s">
        <v>62</v>
      </c>
      <c r="E19" s="80" t="s">
        <v>63</v>
      </c>
      <c r="F19" s="80" t="s">
        <v>64</v>
      </c>
      <c r="G19" s="81" t="s">
        <v>65</v>
      </c>
      <c r="H19" s="81" t="s">
        <v>66</v>
      </c>
      <c r="I19" s="80" t="s">
        <v>67</v>
      </c>
      <c r="J19" s="80" t="s">
        <v>68</v>
      </c>
      <c r="K19" s="80" t="s">
        <v>69</v>
      </c>
      <c r="L19" s="80" t="s">
        <v>70</v>
      </c>
      <c r="M19" s="80" t="s">
        <v>71</v>
      </c>
      <c r="N19" s="80" t="s">
        <v>72</v>
      </c>
      <c r="O19" s="80" t="s">
        <v>94</v>
      </c>
      <c r="P19" s="80" t="s">
        <v>73</v>
      </c>
      <c r="Q19" s="80" t="s">
        <v>74</v>
      </c>
      <c r="R19" s="80" t="s">
        <v>75</v>
      </c>
      <c r="S19" s="80" t="s">
        <v>76</v>
      </c>
      <c r="T19" s="80" t="s">
        <v>77</v>
      </c>
      <c r="U19" s="80" t="s">
        <v>78</v>
      </c>
      <c r="V19" s="80" t="s">
        <v>79</v>
      </c>
      <c r="W19" s="80" t="s">
        <v>80</v>
      </c>
      <c r="X19" s="80" t="s">
        <v>81</v>
      </c>
      <c r="Y19" s="80" t="s">
        <v>82</v>
      </c>
      <c r="Z19" s="80" t="s">
        <v>83</v>
      </c>
      <c r="AA19" s="80" t="s">
        <v>84</v>
      </c>
      <c r="AB19" s="80" t="s">
        <v>85</v>
      </c>
      <c r="AC19" s="80" t="s">
        <v>86</v>
      </c>
      <c r="AD19" s="80" t="s">
        <v>87</v>
      </c>
      <c r="AE19" s="80" t="s">
        <v>133</v>
      </c>
      <c r="AF19" s="80" t="s">
        <v>88</v>
      </c>
    </row>
    <row r="20" spans="1:32" ht="12.75">
      <c r="A20" s="139" t="s">
        <v>90</v>
      </c>
      <c r="B20" s="13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s="11" customFormat="1" ht="12.75">
      <c r="A21" s="85" t="s">
        <v>38</v>
      </c>
      <c r="B21" s="87">
        <v>230</v>
      </c>
      <c r="C21" s="83"/>
      <c r="D21" s="83"/>
      <c r="E21" s="83"/>
      <c r="F21" s="83"/>
      <c r="G21" s="83">
        <v>48.8</v>
      </c>
      <c r="H21" s="83"/>
      <c r="I21" s="83"/>
      <c r="J21" s="83">
        <v>37.5</v>
      </c>
      <c r="K21" s="83"/>
      <c r="L21" s="83"/>
      <c r="M21" s="83"/>
      <c r="N21" s="83"/>
      <c r="O21" s="83"/>
      <c r="P21" s="83">
        <v>109.4</v>
      </c>
      <c r="Q21" s="83"/>
      <c r="R21" s="83"/>
      <c r="S21" s="83"/>
      <c r="T21" s="83"/>
      <c r="U21" s="83"/>
      <c r="V21" s="83"/>
      <c r="W21" s="83"/>
      <c r="X21" s="83">
        <v>5</v>
      </c>
      <c r="Y21" s="83"/>
      <c r="Z21" s="83"/>
      <c r="AA21" s="83"/>
      <c r="AB21" s="83"/>
      <c r="AC21" s="83"/>
      <c r="AD21" s="83"/>
      <c r="AE21" s="83"/>
      <c r="AF21" s="83"/>
    </row>
    <row r="22" spans="1:32" s="11" customFormat="1" ht="12.75">
      <c r="A22" s="112" t="s">
        <v>19</v>
      </c>
      <c r="B22" s="130">
        <v>200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02"/>
      <c r="Z22" s="86">
        <v>7.5</v>
      </c>
      <c r="AA22" s="86"/>
      <c r="AB22" s="86">
        <v>2.5</v>
      </c>
      <c r="AC22" s="86"/>
      <c r="AD22" s="86"/>
      <c r="AE22" s="86"/>
      <c r="AF22" s="86"/>
    </row>
    <row r="23" spans="1:32" s="11" customFormat="1" ht="12.75">
      <c r="A23" s="85" t="s">
        <v>39</v>
      </c>
      <c r="B23" s="87">
        <v>50</v>
      </c>
      <c r="C23" s="83"/>
      <c r="D23" s="119">
        <v>50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6"/>
      <c r="AA23" s="83"/>
      <c r="AB23" s="83"/>
      <c r="AC23" s="83"/>
      <c r="AD23" s="83"/>
      <c r="AE23" s="83"/>
      <c r="AF23" s="86"/>
    </row>
    <row r="24" spans="1:32" s="11" customFormat="1" ht="12.75">
      <c r="A24" s="112" t="s">
        <v>9</v>
      </c>
      <c r="B24" s="130">
        <v>30</v>
      </c>
      <c r="C24" s="115">
        <v>30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s="11" customFormat="1" ht="12.75">
      <c r="A25" s="85" t="s">
        <v>96</v>
      </c>
      <c r="B25" s="87">
        <v>180</v>
      </c>
      <c r="C25" s="87"/>
      <c r="D25" s="87"/>
      <c r="E25" s="87"/>
      <c r="F25" s="87"/>
      <c r="G25" s="87"/>
      <c r="H25" s="87"/>
      <c r="I25" s="87"/>
      <c r="J25" s="87"/>
      <c r="K25" s="87">
        <v>180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3"/>
      <c r="Y25" s="83"/>
      <c r="Z25" s="83"/>
      <c r="AA25" s="87"/>
      <c r="AB25" s="87"/>
      <c r="AC25" s="87"/>
      <c r="AD25" s="83"/>
      <c r="AE25" s="83"/>
      <c r="AF25" s="83"/>
    </row>
    <row r="26" spans="1:32" ht="12.75">
      <c r="A26" s="132" t="s">
        <v>91</v>
      </c>
      <c r="B26" s="140">
        <f>SUM(B21:B25)</f>
        <v>690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2" s="11" customFormat="1" ht="12.75" customHeight="1">
      <c r="A27" s="85" t="s">
        <v>37</v>
      </c>
      <c r="B27" s="87">
        <v>100</v>
      </c>
      <c r="C27" s="83"/>
      <c r="D27" s="83"/>
      <c r="E27" s="83"/>
      <c r="F27" s="83"/>
      <c r="G27" s="83"/>
      <c r="H27" s="83"/>
      <c r="I27" s="83"/>
      <c r="J27" s="83">
        <v>95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>
        <v>5</v>
      </c>
      <c r="Y27" s="83"/>
      <c r="Z27" s="83"/>
      <c r="AA27" s="83"/>
      <c r="AB27" s="83"/>
      <c r="AC27" s="83"/>
      <c r="AD27" s="83"/>
      <c r="AE27" s="83"/>
      <c r="AF27" s="83"/>
    </row>
    <row r="28" spans="1:32" s="11" customFormat="1" ht="12.75">
      <c r="A28" s="112" t="s">
        <v>25</v>
      </c>
      <c r="B28" s="130">
        <v>250</v>
      </c>
      <c r="C28" s="86"/>
      <c r="D28" s="86"/>
      <c r="E28" s="86"/>
      <c r="F28" s="86"/>
      <c r="G28" s="86">
        <v>25</v>
      </c>
      <c r="H28" s="86"/>
      <c r="I28" s="86"/>
      <c r="J28" s="86">
        <v>20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>
        <v>5</v>
      </c>
      <c r="X28" s="86"/>
      <c r="Y28" s="86"/>
      <c r="Z28" s="86"/>
      <c r="AA28" s="86"/>
      <c r="AB28" s="86"/>
      <c r="AC28" s="86"/>
      <c r="AD28" s="86"/>
      <c r="AE28" s="86"/>
      <c r="AF28" s="86"/>
    </row>
    <row r="29" spans="1:32" s="11" customFormat="1" ht="14.25" customHeight="1">
      <c r="A29" s="111" t="s">
        <v>47</v>
      </c>
      <c r="B29" s="129">
        <v>100</v>
      </c>
      <c r="C29" s="107"/>
      <c r="D29" s="107">
        <v>19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>
        <v>86</v>
      </c>
      <c r="O29" s="107"/>
      <c r="P29" s="107"/>
      <c r="Q29" s="107"/>
      <c r="R29" s="107">
        <v>23</v>
      </c>
      <c r="S29" s="107"/>
      <c r="T29" s="107"/>
      <c r="U29" s="107"/>
      <c r="V29" s="107"/>
      <c r="W29" s="107">
        <v>7</v>
      </c>
      <c r="X29" s="107"/>
      <c r="Y29" s="107"/>
      <c r="Z29" s="107"/>
      <c r="AA29" s="107"/>
      <c r="AB29" s="107"/>
      <c r="AC29" s="107"/>
      <c r="AD29" s="107"/>
      <c r="AE29" s="107"/>
      <c r="AF29" s="107"/>
    </row>
    <row r="30" spans="1:32" s="11" customFormat="1" ht="15" customHeight="1">
      <c r="A30" s="85" t="s">
        <v>109</v>
      </c>
      <c r="B30" s="87">
        <v>180</v>
      </c>
      <c r="C30" s="83"/>
      <c r="D30" s="83"/>
      <c r="E30" s="83">
        <v>9</v>
      </c>
      <c r="F30" s="83"/>
      <c r="G30" s="83"/>
      <c r="H30" s="83"/>
      <c r="I30" s="83">
        <v>160.2</v>
      </c>
      <c r="J30" s="83"/>
      <c r="K30" s="83"/>
      <c r="L30" s="83"/>
      <c r="M30" s="83"/>
      <c r="N30" s="83"/>
      <c r="O30" s="83"/>
      <c r="P30" s="83"/>
      <c r="Q30" s="83"/>
      <c r="R30" s="83">
        <v>58.2</v>
      </c>
      <c r="S30" s="83"/>
      <c r="T30" s="83"/>
      <c r="U30" s="83"/>
      <c r="V30" s="83"/>
      <c r="W30" s="83">
        <v>5.8</v>
      </c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1" customFormat="1" ht="12.75">
      <c r="A31" s="112" t="s">
        <v>9</v>
      </c>
      <c r="B31" s="130">
        <v>42</v>
      </c>
      <c r="C31" s="115">
        <v>42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2" s="11" customFormat="1" ht="12.75">
      <c r="A32" s="85" t="s">
        <v>39</v>
      </c>
      <c r="B32" s="87">
        <v>50</v>
      </c>
      <c r="C32" s="83"/>
      <c r="D32" s="119">
        <v>50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6"/>
      <c r="AA32" s="83"/>
      <c r="AB32" s="83"/>
      <c r="AC32" s="83"/>
      <c r="AD32" s="83"/>
      <c r="AE32" s="83"/>
      <c r="AF32" s="86"/>
    </row>
    <row r="33" spans="1:32" s="11" customFormat="1" ht="16.5">
      <c r="A33" s="85" t="s">
        <v>168</v>
      </c>
      <c r="B33" s="87">
        <v>210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>
        <v>210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s="11" customFormat="1" ht="16.5">
      <c r="A34" s="85" t="s">
        <v>187</v>
      </c>
      <c r="B34" s="87">
        <v>200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>
        <v>200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3"/>
      <c r="Y34" s="83"/>
      <c r="Z34" s="83"/>
      <c r="AA34" s="87"/>
      <c r="AB34" s="87"/>
      <c r="AC34" s="87"/>
      <c r="AD34" s="83"/>
      <c r="AE34" s="83"/>
      <c r="AF34" s="83"/>
    </row>
    <row r="35" spans="1:32" ht="12.75">
      <c r="A35" s="134"/>
      <c r="B35" s="135">
        <f>SUM(B29:B34)</f>
        <v>782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4"/>
      <c r="Y35" s="95"/>
      <c r="Z35" s="96"/>
      <c r="AA35" s="96"/>
      <c r="AB35" s="96"/>
      <c r="AC35" s="96"/>
      <c r="AD35" s="94"/>
      <c r="AE35" s="94"/>
      <c r="AF35" s="96"/>
    </row>
    <row r="36" spans="1:32" ht="12.75">
      <c r="A36" s="136"/>
      <c r="B36" s="137">
        <f>B35+B26</f>
        <v>1472</v>
      </c>
      <c r="C36" s="108">
        <f>SUM(C21:C35)</f>
        <v>72</v>
      </c>
      <c r="D36" s="100">
        <f>SUM(D21:D35)</f>
        <v>119</v>
      </c>
      <c r="E36" s="108">
        <f>SUM(E21:E35)</f>
        <v>9</v>
      </c>
      <c r="F36" s="108"/>
      <c r="G36" s="108">
        <f>SUM(G21:G35)</f>
        <v>73.8</v>
      </c>
      <c r="H36" s="108"/>
      <c r="I36" s="108">
        <f>SUM(I21:I35)</f>
        <v>160.2</v>
      </c>
      <c r="J36" s="108">
        <f>SUM(J21:J35)</f>
        <v>152.5</v>
      </c>
      <c r="K36" s="108">
        <f>SUM(K21:K35)</f>
        <v>180</v>
      </c>
      <c r="L36" s="108"/>
      <c r="M36" s="108">
        <f>SUM(M21:M35)</f>
        <v>200</v>
      </c>
      <c r="N36" s="108">
        <f>SUM(N21:N35)</f>
        <v>86</v>
      </c>
      <c r="O36" s="108"/>
      <c r="P36" s="108">
        <f>SUM(P21:P35)</f>
        <v>109.4</v>
      </c>
      <c r="Q36" s="108"/>
      <c r="R36" s="108">
        <f>SUM(R21:R35)</f>
        <v>81.2</v>
      </c>
      <c r="S36" s="108">
        <f>SUM(S21:S35)</f>
        <v>210</v>
      </c>
      <c r="T36" s="108"/>
      <c r="U36" s="108"/>
      <c r="V36" s="108"/>
      <c r="W36" s="108">
        <f>SUM(W21:W35)</f>
        <v>17.8</v>
      </c>
      <c r="X36" s="108">
        <f>SUM(X21:X35)</f>
        <v>10</v>
      </c>
      <c r="Y36" s="108"/>
      <c r="Z36" s="108">
        <f>SUM(Z21:Z35)</f>
        <v>7.5</v>
      </c>
      <c r="AA36" s="108"/>
      <c r="AB36" s="108">
        <f>SUM(AB21:AB35)</f>
        <v>2.5</v>
      </c>
      <c r="AC36" s="100"/>
      <c r="AD36" s="100"/>
      <c r="AE36" s="100"/>
      <c r="AF36" s="101">
        <v>3</v>
      </c>
    </row>
    <row r="37" spans="1:32" ht="108.75" customHeight="1">
      <c r="A37" s="141">
        <v>3</v>
      </c>
      <c r="B37" s="141" t="s">
        <v>1</v>
      </c>
      <c r="C37" s="80" t="s">
        <v>61</v>
      </c>
      <c r="D37" s="80" t="s">
        <v>62</v>
      </c>
      <c r="E37" s="80" t="s">
        <v>63</v>
      </c>
      <c r="F37" s="80" t="s">
        <v>64</v>
      </c>
      <c r="G37" s="81" t="s">
        <v>65</v>
      </c>
      <c r="H37" s="81" t="s">
        <v>66</v>
      </c>
      <c r="I37" s="80" t="s">
        <v>67</v>
      </c>
      <c r="J37" s="80" t="s">
        <v>68</v>
      </c>
      <c r="K37" s="80" t="s">
        <v>69</v>
      </c>
      <c r="L37" s="80" t="s">
        <v>70</v>
      </c>
      <c r="M37" s="80" t="s">
        <v>71</v>
      </c>
      <c r="N37" s="80" t="s">
        <v>72</v>
      </c>
      <c r="O37" s="80" t="s">
        <v>94</v>
      </c>
      <c r="P37" s="80" t="s">
        <v>73</v>
      </c>
      <c r="Q37" s="80" t="s">
        <v>74</v>
      </c>
      <c r="R37" s="80" t="s">
        <v>75</v>
      </c>
      <c r="S37" s="80" t="s">
        <v>76</v>
      </c>
      <c r="T37" s="80" t="s">
        <v>77</v>
      </c>
      <c r="U37" s="80" t="s">
        <v>78</v>
      </c>
      <c r="V37" s="80" t="s">
        <v>79</v>
      </c>
      <c r="W37" s="80" t="s">
        <v>80</v>
      </c>
      <c r="X37" s="80" t="s">
        <v>81</v>
      </c>
      <c r="Y37" s="80" t="s">
        <v>82</v>
      </c>
      <c r="Z37" s="80" t="s">
        <v>83</v>
      </c>
      <c r="AA37" s="80" t="s">
        <v>84</v>
      </c>
      <c r="AB37" s="80" t="s">
        <v>85</v>
      </c>
      <c r="AC37" s="80" t="s">
        <v>86</v>
      </c>
      <c r="AD37" s="80" t="s">
        <v>87</v>
      </c>
      <c r="AE37" s="80" t="s">
        <v>133</v>
      </c>
      <c r="AF37" s="80" t="s">
        <v>88</v>
      </c>
    </row>
    <row r="38" spans="1:32" ht="12.75" customHeight="1">
      <c r="A38" s="139" t="s">
        <v>90</v>
      </c>
      <c r="B38" s="13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2" s="11" customFormat="1" ht="16.5">
      <c r="A39" s="111" t="s">
        <v>40</v>
      </c>
      <c r="B39" s="129">
        <v>100</v>
      </c>
      <c r="C39" s="129"/>
      <c r="D39" s="129"/>
      <c r="E39" s="129"/>
      <c r="F39" s="129"/>
      <c r="G39" s="129"/>
      <c r="H39" s="129"/>
      <c r="I39" s="129"/>
      <c r="J39" s="129">
        <v>70</v>
      </c>
      <c r="K39" s="129"/>
      <c r="L39" s="129"/>
      <c r="M39" s="129"/>
      <c r="N39" s="129">
        <v>66.6</v>
      </c>
      <c r="O39" s="129"/>
      <c r="P39" s="129"/>
      <c r="Q39" s="129"/>
      <c r="R39" s="129"/>
      <c r="S39" s="129"/>
      <c r="T39" s="129"/>
      <c r="U39" s="129"/>
      <c r="V39" s="129"/>
      <c r="W39" s="129">
        <v>14</v>
      </c>
      <c r="X39" s="107"/>
      <c r="Y39" s="107"/>
      <c r="Z39" s="107">
        <v>16</v>
      </c>
      <c r="AA39" s="129"/>
      <c r="AB39" s="129"/>
      <c r="AC39" s="129"/>
      <c r="AD39" s="107"/>
      <c r="AE39" s="107"/>
      <c r="AF39" s="107"/>
    </row>
    <row r="40" spans="1:32" s="11" customFormat="1" ht="12.75">
      <c r="A40" s="85" t="s">
        <v>41</v>
      </c>
      <c r="B40" s="87">
        <v>180</v>
      </c>
      <c r="C40" s="87"/>
      <c r="D40" s="87"/>
      <c r="E40" s="87"/>
      <c r="F40" s="87"/>
      <c r="G40" s="87">
        <v>43.8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>
        <v>6.4</v>
      </c>
      <c r="X40" s="83"/>
      <c r="Y40" s="83"/>
      <c r="Z40" s="83"/>
      <c r="AA40" s="87"/>
      <c r="AB40" s="87"/>
      <c r="AC40" s="87"/>
      <c r="AD40" s="83"/>
      <c r="AE40" s="83"/>
      <c r="AF40" s="83"/>
    </row>
    <row r="41" spans="1:32" s="11" customFormat="1" ht="12.75">
      <c r="A41" s="85" t="s">
        <v>196</v>
      </c>
      <c r="B41" s="87">
        <v>200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>
        <v>200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3"/>
      <c r="Y41" s="83"/>
      <c r="Z41" s="83"/>
      <c r="AA41" s="87"/>
      <c r="AB41" s="87"/>
      <c r="AC41" s="87"/>
      <c r="AD41" s="83"/>
      <c r="AE41" s="83"/>
      <c r="AF41" s="83"/>
    </row>
    <row r="42" spans="1:32" s="11" customFormat="1" ht="12.75">
      <c r="A42" s="85" t="s">
        <v>39</v>
      </c>
      <c r="B42" s="87">
        <v>50</v>
      </c>
      <c r="C42" s="83"/>
      <c r="D42" s="83">
        <v>50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6"/>
      <c r="AA42" s="83"/>
      <c r="AB42" s="83"/>
      <c r="AC42" s="83"/>
      <c r="AD42" s="83"/>
      <c r="AE42" s="83"/>
      <c r="AF42" s="86"/>
    </row>
    <row r="43" spans="1:32" s="11" customFormat="1" ht="12.75">
      <c r="A43" s="112" t="s">
        <v>9</v>
      </c>
      <c r="B43" s="130">
        <v>30</v>
      </c>
      <c r="C43" s="86">
        <v>30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2" s="11" customFormat="1" ht="12.75">
      <c r="A44" s="85" t="s">
        <v>210</v>
      </c>
      <c r="B44" s="87">
        <v>200</v>
      </c>
      <c r="C44" s="87"/>
      <c r="D44" s="87"/>
      <c r="E44" s="87"/>
      <c r="F44" s="87"/>
      <c r="G44" s="87"/>
      <c r="H44" s="87"/>
      <c r="I44" s="87"/>
      <c r="J44" s="87"/>
      <c r="K44" s="87">
        <v>200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3"/>
      <c r="Y44" s="83"/>
      <c r="Z44" s="83"/>
      <c r="AA44" s="87"/>
      <c r="AB44" s="87"/>
      <c r="AC44" s="87"/>
      <c r="AD44" s="83"/>
      <c r="AE44" s="83"/>
      <c r="AF44" s="83"/>
    </row>
    <row r="45" spans="1:32" ht="12.75">
      <c r="A45" s="132" t="s">
        <v>91</v>
      </c>
      <c r="B45" s="140">
        <f>SUM(B39:B44)</f>
        <v>760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ht="12.75">
      <c r="A46" s="109" t="s">
        <v>100</v>
      </c>
      <c r="B46" s="110">
        <v>100</v>
      </c>
      <c r="C46" s="175"/>
      <c r="D46" s="175"/>
      <c r="E46" s="175"/>
      <c r="F46" s="175"/>
      <c r="G46" s="175"/>
      <c r="H46" s="104"/>
      <c r="I46" s="104"/>
      <c r="J46" s="104">
        <v>100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s="11" customFormat="1" ht="18.75" customHeight="1">
      <c r="A47" s="85" t="s">
        <v>99</v>
      </c>
      <c r="B47" s="87">
        <v>250</v>
      </c>
      <c r="C47" s="87"/>
      <c r="D47" s="87"/>
      <c r="E47" s="87">
        <v>2.5</v>
      </c>
      <c r="F47" s="87"/>
      <c r="G47" s="87"/>
      <c r="H47" s="87"/>
      <c r="I47" s="105"/>
      <c r="J47" s="105">
        <v>91.5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3">
        <v>6.25</v>
      </c>
      <c r="Y47" s="83"/>
      <c r="Z47" s="87"/>
      <c r="AA47" s="87"/>
      <c r="AB47" s="87"/>
      <c r="AC47" s="87"/>
      <c r="AD47" s="83"/>
      <c r="AE47" s="83"/>
      <c r="AF47" s="87"/>
    </row>
    <row r="48" spans="1:32" s="56" customFormat="1" ht="12.75">
      <c r="A48" s="112" t="s">
        <v>101</v>
      </c>
      <c r="B48" s="130">
        <v>100</v>
      </c>
      <c r="C48" s="130"/>
      <c r="D48" s="130"/>
      <c r="E48" s="130"/>
      <c r="F48" s="130"/>
      <c r="G48" s="130"/>
      <c r="H48" s="130"/>
      <c r="I48" s="130"/>
      <c r="J48" s="130">
        <v>2.9</v>
      </c>
      <c r="K48" s="130"/>
      <c r="L48" s="130"/>
      <c r="M48" s="130"/>
      <c r="N48" s="130"/>
      <c r="O48" s="130"/>
      <c r="P48" s="130">
        <v>142.9</v>
      </c>
      <c r="Q48" s="130"/>
      <c r="R48" s="130"/>
      <c r="S48" s="130"/>
      <c r="T48" s="130"/>
      <c r="U48" s="130"/>
      <c r="V48" s="130"/>
      <c r="W48" s="130"/>
      <c r="X48" s="113"/>
      <c r="Y48" s="113"/>
      <c r="Z48" s="113"/>
      <c r="AA48" s="130"/>
      <c r="AB48" s="130"/>
      <c r="AC48" s="130"/>
      <c r="AD48" s="113"/>
      <c r="AE48" s="113"/>
      <c r="AF48" s="113"/>
    </row>
    <row r="49" spans="1:32" s="11" customFormat="1" ht="24.75">
      <c r="A49" s="85" t="s">
        <v>52</v>
      </c>
      <c r="B49" s="87">
        <v>180</v>
      </c>
      <c r="C49" s="87"/>
      <c r="D49" s="87"/>
      <c r="E49" s="87"/>
      <c r="F49" s="87"/>
      <c r="G49" s="87"/>
      <c r="H49" s="87">
        <v>31.5</v>
      </c>
      <c r="I49" s="87"/>
      <c r="J49" s="87">
        <v>65.3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3">
        <v>7.5</v>
      </c>
      <c r="Y49" s="83"/>
      <c r="Z49" s="83"/>
      <c r="AA49" s="87"/>
      <c r="AB49" s="87"/>
      <c r="AC49" s="87"/>
      <c r="AD49" s="83"/>
      <c r="AE49" s="83"/>
      <c r="AF49" s="83"/>
    </row>
    <row r="50" spans="1:32" s="11" customFormat="1" ht="12.75">
      <c r="A50" s="112" t="s">
        <v>9</v>
      </c>
      <c r="B50" s="130">
        <v>42</v>
      </c>
      <c r="C50" s="86">
        <v>42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</row>
    <row r="51" spans="1:32" s="11" customFormat="1" ht="12.75">
      <c r="A51" s="85" t="s">
        <v>39</v>
      </c>
      <c r="B51" s="87">
        <v>70</v>
      </c>
      <c r="C51" s="83"/>
      <c r="D51" s="83">
        <v>70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6"/>
      <c r="AA51" s="83"/>
      <c r="AB51" s="83"/>
      <c r="AC51" s="83"/>
      <c r="AD51" s="83"/>
      <c r="AE51" s="83"/>
      <c r="AF51" s="86"/>
    </row>
    <row r="52" spans="1:32" s="11" customFormat="1" ht="12.75">
      <c r="A52" s="112" t="s">
        <v>19</v>
      </c>
      <c r="B52" s="130">
        <v>200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102"/>
      <c r="Z52" s="86">
        <v>7.5</v>
      </c>
      <c r="AA52" s="86"/>
      <c r="AB52" s="86">
        <v>2.5</v>
      </c>
      <c r="AC52" s="86"/>
      <c r="AD52" s="86"/>
      <c r="AE52" s="86"/>
      <c r="AF52" s="86"/>
    </row>
    <row r="53" spans="1:32" s="11" customFormat="1" ht="12.75">
      <c r="A53" s="84" t="s">
        <v>138</v>
      </c>
      <c r="B53" s="87">
        <v>200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>
        <v>200</v>
      </c>
      <c r="S53" s="83"/>
      <c r="T53" s="83"/>
      <c r="U53" s="83"/>
      <c r="V53" s="83"/>
      <c r="W53" s="83"/>
      <c r="X53" s="83"/>
      <c r="Y53" s="83"/>
      <c r="Z53" s="86"/>
      <c r="AA53" s="83"/>
      <c r="AB53" s="83"/>
      <c r="AC53" s="83"/>
      <c r="AD53" s="83"/>
      <c r="AE53" s="83"/>
      <c r="AF53" s="86"/>
    </row>
    <row r="54" spans="1:32" ht="12.75">
      <c r="A54" s="134"/>
      <c r="B54" s="135">
        <f>SUM(B47:B53)</f>
        <v>1042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4"/>
      <c r="Y54" s="95"/>
      <c r="Z54" s="96"/>
      <c r="AA54" s="96"/>
      <c r="AB54" s="96"/>
      <c r="AC54" s="96"/>
      <c r="AD54" s="94"/>
      <c r="AE54" s="94"/>
      <c r="AF54" s="96"/>
    </row>
    <row r="55" spans="1:32" ht="12.75">
      <c r="A55" s="136"/>
      <c r="B55" s="137">
        <f>B54+B45</f>
        <v>1802</v>
      </c>
      <c r="C55" s="100">
        <f>SUM(C39:C54)</f>
        <v>72</v>
      </c>
      <c r="D55" s="100">
        <f>SUM(D39:D54)</f>
        <v>120</v>
      </c>
      <c r="E55" s="100">
        <f>SUM(E39:E54)</f>
        <v>2.5</v>
      </c>
      <c r="F55" s="100"/>
      <c r="G55" s="100">
        <f>SUM(G39:G54)</f>
        <v>43.8</v>
      </c>
      <c r="H55" s="100">
        <f>SUM(H39:H54)</f>
        <v>31.5</v>
      </c>
      <c r="I55" s="100"/>
      <c r="J55" s="100">
        <f>SUM(J39:J54)</f>
        <v>329.7</v>
      </c>
      <c r="K55" s="100">
        <f>SUM(K39:K54)</f>
        <v>200</v>
      </c>
      <c r="L55" s="100">
        <f>SUM(L39:L54)</f>
        <v>0</v>
      </c>
      <c r="M55" s="100">
        <f>SUM(M39:M54)</f>
        <v>200</v>
      </c>
      <c r="N55" s="100">
        <f>SUM(N39:N54)</f>
        <v>66.6</v>
      </c>
      <c r="O55" s="100"/>
      <c r="P55" s="100">
        <f>SUM(P39:P54)</f>
        <v>142.9</v>
      </c>
      <c r="Q55" s="100"/>
      <c r="R55" s="100">
        <f>SUM(R39:R54)</f>
        <v>200</v>
      </c>
      <c r="S55" s="100"/>
      <c r="T55" s="100"/>
      <c r="U55" s="100"/>
      <c r="V55" s="100"/>
      <c r="W55" s="100">
        <f>SUM(W39:W54)</f>
        <v>20.4</v>
      </c>
      <c r="X55" s="100">
        <f>SUM(X39:X54)</f>
        <v>13.75</v>
      </c>
      <c r="Y55" s="100"/>
      <c r="Z55" s="100">
        <f>SUM(Z39:Z54)</f>
        <v>23.5</v>
      </c>
      <c r="AA55" s="100"/>
      <c r="AB55" s="100">
        <f>SUM(AB39:AB54)</f>
        <v>2.5</v>
      </c>
      <c r="AC55" s="100"/>
      <c r="AD55" s="100"/>
      <c r="AE55" s="100"/>
      <c r="AF55" s="101">
        <v>3</v>
      </c>
    </row>
    <row r="56" spans="1:32" ht="99" customHeight="1">
      <c r="A56" s="138">
        <v>4</v>
      </c>
      <c r="B56" s="138"/>
      <c r="C56" s="80" t="s">
        <v>61</v>
      </c>
      <c r="D56" s="80" t="s">
        <v>62</v>
      </c>
      <c r="E56" s="80" t="s">
        <v>63</v>
      </c>
      <c r="F56" s="80" t="s">
        <v>64</v>
      </c>
      <c r="G56" s="81" t="s">
        <v>65</v>
      </c>
      <c r="H56" s="81" t="s">
        <v>66</v>
      </c>
      <c r="I56" s="80" t="s">
        <v>67</v>
      </c>
      <c r="J56" s="80" t="s">
        <v>68</v>
      </c>
      <c r="K56" s="80" t="s">
        <v>69</v>
      </c>
      <c r="L56" s="80" t="s">
        <v>70</v>
      </c>
      <c r="M56" s="80" t="s">
        <v>71</v>
      </c>
      <c r="N56" s="80" t="s">
        <v>72</v>
      </c>
      <c r="O56" s="80" t="s">
        <v>94</v>
      </c>
      <c r="P56" s="80" t="s">
        <v>73</v>
      </c>
      <c r="Q56" s="80" t="s">
        <v>74</v>
      </c>
      <c r="R56" s="80" t="s">
        <v>75</v>
      </c>
      <c r="S56" s="80" t="s">
        <v>76</v>
      </c>
      <c r="T56" s="80" t="s">
        <v>77</v>
      </c>
      <c r="U56" s="80" t="s">
        <v>78</v>
      </c>
      <c r="V56" s="80" t="s">
        <v>79</v>
      </c>
      <c r="W56" s="80" t="s">
        <v>80</v>
      </c>
      <c r="X56" s="80" t="s">
        <v>81</v>
      </c>
      <c r="Y56" s="80" t="s">
        <v>82</v>
      </c>
      <c r="Z56" s="80" t="s">
        <v>83</v>
      </c>
      <c r="AA56" s="80" t="s">
        <v>84</v>
      </c>
      <c r="AB56" s="80" t="s">
        <v>85</v>
      </c>
      <c r="AC56" s="80" t="s">
        <v>86</v>
      </c>
      <c r="AD56" s="80" t="s">
        <v>87</v>
      </c>
      <c r="AE56" s="80" t="s">
        <v>133</v>
      </c>
      <c r="AF56" s="80" t="s">
        <v>88</v>
      </c>
    </row>
    <row r="57" spans="1:32" ht="12.75">
      <c r="A57" s="139" t="s">
        <v>90</v>
      </c>
      <c r="B57" s="13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</row>
    <row r="58" spans="1:32" s="11" customFormat="1" ht="12.75">
      <c r="A58" s="85" t="s">
        <v>44</v>
      </c>
      <c r="B58" s="87">
        <v>150</v>
      </c>
      <c r="C58" s="83"/>
      <c r="D58" s="83"/>
      <c r="E58" s="83">
        <v>10.5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119">
        <v>185.3</v>
      </c>
      <c r="R58" s="83"/>
      <c r="S58" s="83"/>
      <c r="T58" s="83"/>
      <c r="U58" s="83"/>
      <c r="V58" s="83"/>
      <c r="W58" s="83">
        <v>10.5</v>
      </c>
      <c r="X58" s="83"/>
      <c r="Y58" s="83"/>
      <c r="Z58" s="83"/>
      <c r="AA58" s="83"/>
      <c r="AB58" s="83"/>
      <c r="AC58" s="83"/>
      <c r="AD58" s="83"/>
      <c r="AE58" s="83"/>
      <c r="AF58" s="83"/>
    </row>
    <row r="59" spans="1:32" s="47" customFormat="1" ht="12.75">
      <c r="A59" s="85" t="s">
        <v>45</v>
      </c>
      <c r="B59" s="87">
        <v>180</v>
      </c>
      <c r="C59" s="83"/>
      <c r="D59" s="83"/>
      <c r="E59" s="83"/>
      <c r="F59" s="83"/>
      <c r="G59" s="83"/>
      <c r="H59" s="83"/>
      <c r="I59" s="83">
        <v>151.2</v>
      </c>
      <c r="J59" s="83"/>
      <c r="K59" s="83"/>
      <c r="L59" s="83"/>
      <c r="M59" s="83"/>
      <c r="N59" s="83"/>
      <c r="O59" s="83"/>
      <c r="P59" s="83"/>
      <c r="Q59" s="83"/>
      <c r="R59" s="83">
        <v>27</v>
      </c>
      <c r="S59" s="83"/>
      <c r="T59" s="83"/>
      <c r="U59" s="83"/>
      <c r="V59" s="83"/>
      <c r="W59" s="83">
        <v>8</v>
      </c>
      <c r="X59" s="83"/>
      <c r="Y59" s="83"/>
      <c r="Z59" s="83"/>
      <c r="AA59" s="83"/>
      <c r="AB59" s="83"/>
      <c r="AC59" s="83"/>
      <c r="AD59" s="83"/>
      <c r="AE59" s="83"/>
      <c r="AF59" s="83"/>
    </row>
    <row r="60" spans="1:32" s="11" customFormat="1" ht="12.75">
      <c r="A60" s="85" t="s">
        <v>46</v>
      </c>
      <c r="B60" s="87">
        <v>200</v>
      </c>
      <c r="C60" s="83"/>
      <c r="D60" s="83"/>
      <c r="E60" s="83"/>
      <c r="F60" s="83"/>
      <c r="G60" s="83"/>
      <c r="H60" s="83"/>
      <c r="I60" s="83"/>
      <c r="J60" s="83"/>
      <c r="K60" s="83"/>
      <c r="L60" s="83">
        <v>20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>
        <v>10</v>
      </c>
      <c r="AA60" s="83"/>
      <c r="AB60" s="83"/>
      <c r="AC60" s="83"/>
      <c r="AD60" s="83"/>
      <c r="AE60" s="83"/>
      <c r="AF60" s="83"/>
    </row>
    <row r="61" spans="1:32" s="11" customFormat="1" ht="12.75">
      <c r="A61" s="112" t="s">
        <v>9</v>
      </c>
      <c r="B61" s="130">
        <v>30</v>
      </c>
      <c r="C61" s="86">
        <v>30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</row>
    <row r="62" spans="1:32" s="11" customFormat="1" ht="12.75">
      <c r="A62" s="85" t="s">
        <v>39</v>
      </c>
      <c r="B62" s="87">
        <v>50</v>
      </c>
      <c r="C62" s="83"/>
      <c r="D62" s="83">
        <v>50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6"/>
      <c r="AA62" s="83"/>
      <c r="AB62" s="83"/>
      <c r="AC62" s="83"/>
      <c r="AD62" s="83"/>
      <c r="AE62" s="83"/>
      <c r="AF62" s="86"/>
    </row>
    <row r="63" spans="1:32" ht="12.75">
      <c r="A63" s="132" t="s">
        <v>91</v>
      </c>
      <c r="B63" s="140">
        <f>SUM(B58:B62)</f>
        <v>610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2" s="11" customFormat="1" ht="12.75" customHeight="1">
      <c r="A64" s="85" t="s">
        <v>43</v>
      </c>
      <c r="B64" s="87">
        <v>100</v>
      </c>
      <c r="C64" s="83"/>
      <c r="D64" s="83"/>
      <c r="E64" s="83"/>
      <c r="F64" s="83"/>
      <c r="G64" s="83"/>
      <c r="H64" s="83"/>
      <c r="I64" s="83"/>
      <c r="J64" s="83">
        <v>100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</row>
    <row r="65" spans="1:32" s="11" customFormat="1" ht="15" customHeight="1">
      <c r="A65" s="112" t="s">
        <v>147</v>
      </c>
      <c r="B65" s="130">
        <v>250</v>
      </c>
      <c r="C65" s="86"/>
      <c r="D65" s="86"/>
      <c r="E65" s="86"/>
      <c r="F65" s="86"/>
      <c r="G65" s="86">
        <v>20</v>
      </c>
      <c r="H65" s="86"/>
      <c r="I65" s="86">
        <v>62.5</v>
      </c>
      <c r="J65" s="86">
        <v>20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>
        <v>5</v>
      </c>
      <c r="X65" s="86"/>
      <c r="Y65" s="86"/>
      <c r="Z65" s="86"/>
      <c r="AA65" s="86"/>
      <c r="AB65" s="86"/>
      <c r="AC65" s="86"/>
      <c r="AD65" s="86"/>
      <c r="AE65" s="86"/>
      <c r="AF65" s="86"/>
    </row>
    <row r="66" spans="1:32" s="11" customFormat="1" ht="12.75">
      <c r="A66" s="85" t="s">
        <v>117</v>
      </c>
      <c r="B66" s="87">
        <v>100</v>
      </c>
      <c r="C66" s="83"/>
      <c r="D66" s="83"/>
      <c r="E66" s="83">
        <v>6</v>
      </c>
      <c r="F66" s="83"/>
      <c r="G66" s="83"/>
      <c r="H66" s="83"/>
      <c r="I66" s="83"/>
      <c r="J66" s="83"/>
      <c r="K66" s="83"/>
      <c r="L66" s="83"/>
      <c r="M66" s="83"/>
      <c r="N66" s="83"/>
      <c r="O66" s="83">
        <v>137.8</v>
      </c>
      <c r="P66" s="83"/>
      <c r="Q66" s="83"/>
      <c r="R66" s="83"/>
      <c r="S66" s="83"/>
      <c r="T66" s="83"/>
      <c r="U66" s="83"/>
      <c r="V66" s="83"/>
      <c r="W66" s="83"/>
      <c r="X66" s="83">
        <v>6</v>
      </c>
      <c r="Y66" s="83"/>
      <c r="Z66" s="83"/>
      <c r="AA66" s="83"/>
      <c r="AB66" s="83"/>
      <c r="AC66" s="83"/>
      <c r="AD66" s="83"/>
      <c r="AE66" s="83"/>
      <c r="AF66" s="83"/>
    </row>
    <row r="67" spans="1:32" ht="12.75">
      <c r="A67" s="82" t="s">
        <v>136</v>
      </c>
      <c r="B67" s="83">
        <v>180</v>
      </c>
      <c r="C67" s="83"/>
      <c r="D67" s="83"/>
      <c r="E67" s="83">
        <v>3.6</v>
      </c>
      <c r="F67" s="83"/>
      <c r="G67" s="83"/>
      <c r="H67" s="83"/>
      <c r="I67" s="83">
        <v>58.56</v>
      </c>
      <c r="J67" s="83">
        <v>74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>
        <v>6.8</v>
      </c>
      <c r="Y67" s="83"/>
      <c r="Z67" s="83">
        <v>1</v>
      </c>
      <c r="AA67" s="83"/>
      <c r="AB67" s="83"/>
      <c r="AC67" s="83"/>
      <c r="AD67" s="83"/>
      <c r="AE67" s="83"/>
      <c r="AF67"/>
    </row>
    <row r="68" spans="1:32" s="11" customFormat="1" ht="12.75">
      <c r="A68" s="112" t="s">
        <v>9</v>
      </c>
      <c r="B68" s="130">
        <v>42</v>
      </c>
      <c r="C68" s="86">
        <v>42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</row>
    <row r="69" spans="1:32" s="11" customFormat="1" ht="12.75">
      <c r="A69" s="85" t="s">
        <v>39</v>
      </c>
      <c r="B69" s="87">
        <v>70</v>
      </c>
      <c r="C69" s="83"/>
      <c r="D69" s="83">
        <v>70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6"/>
      <c r="AA69" s="83"/>
      <c r="AB69" s="83"/>
      <c r="AC69" s="83"/>
      <c r="AD69" s="83"/>
      <c r="AE69" s="83"/>
      <c r="AF69" s="86"/>
    </row>
    <row r="70" spans="1:32" s="11" customFormat="1" ht="16.5">
      <c r="A70" s="85" t="s">
        <v>148</v>
      </c>
      <c r="B70" s="83">
        <v>210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>
        <v>210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</row>
    <row r="71" spans="1:32" s="11" customFormat="1" ht="16.5">
      <c r="A71" s="85" t="s">
        <v>192</v>
      </c>
      <c r="B71" s="83">
        <v>200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>
        <v>200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3"/>
      <c r="Y71" s="83"/>
      <c r="Z71" s="83"/>
      <c r="AA71" s="87"/>
      <c r="AB71" s="87"/>
      <c r="AC71" s="87"/>
      <c r="AD71" s="83"/>
      <c r="AE71" s="83"/>
      <c r="AF71" s="83"/>
    </row>
    <row r="72" spans="1:32" ht="12.75">
      <c r="A72" s="134"/>
      <c r="B72" s="143">
        <f>SUM(B64:B71)</f>
        <v>1152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116"/>
      <c r="Y72" s="95"/>
      <c r="Z72" s="96"/>
      <c r="AA72" s="96"/>
      <c r="AB72" s="96"/>
      <c r="AC72" s="96"/>
      <c r="AD72" s="116"/>
      <c r="AE72" s="116"/>
      <c r="AF72" s="96"/>
    </row>
    <row r="73" spans="1:32" ht="12.75">
      <c r="A73" s="136"/>
      <c r="B73" s="144">
        <f>B72+B63</f>
        <v>1762</v>
      </c>
      <c r="C73" s="100">
        <f>SUM(C58:C72)</f>
        <v>72</v>
      </c>
      <c r="D73" s="100">
        <f>SUM(D58:D72)</f>
        <v>120</v>
      </c>
      <c r="E73" s="100">
        <f>SUM(E58:E72)</f>
        <v>20.1</v>
      </c>
      <c r="F73" s="100"/>
      <c r="G73" s="100">
        <f aca="true" t="shared" si="0" ref="G73:O73">SUM(G58:G72)</f>
        <v>20</v>
      </c>
      <c r="H73" s="100">
        <f t="shared" si="0"/>
        <v>0</v>
      </c>
      <c r="I73" s="100">
        <f t="shared" si="0"/>
        <v>272.26</v>
      </c>
      <c r="J73" s="100">
        <f t="shared" si="0"/>
        <v>194</v>
      </c>
      <c r="K73" s="100">
        <f t="shared" si="0"/>
        <v>0</v>
      </c>
      <c r="L73" s="100">
        <f t="shared" si="0"/>
        <v>20</v>
      </c>
      <c r="M73" s="100">
        <f t="shared" si="0"/>
        <v>200</v>
      </c>
      <c r="N73" s="100">
        <f t="shared" si="0"/>
        <v>0</v>
      </c>
      <c r="O73" s="100">
        <f t="shared" si="0"/>
        <v>137.8</v>
      </c>
      <c r="P73" s="100"/>
      <c r="Q73" s="100">
        <f>SUM(Q58:Q72)</f>
        <v>185.3</v>
      </c>
      <c r="R73" s="100">
        <f>SUM(R58:R72)</f>
        <v>27</v>
      </c>
      <c r="S73" s="100">
        <f>SUM(S58:S72)</f>
        <v>210</v>
      </c>
      <c r="T73" s="100"/>
      <c r="U73" s="100"/>
      <c r="V73" s="100"/>
      <c r="W73" s="100">
        <f>SUM(W58:W72)</f>
        <v>23.5</v>
      </c>
      <c r="X73" s="100">
        <f>SUM(X58:X72)</f>
        <v>12.8</v>
      </c>
      <c r="Y73" s="100"/>
      <c r="Z73" s="98">
        <f>SUM(Z58:Z72)</f>
        <v>11</v>
      </c>
      <c r="AA73" s="98"/>
      <c r="AB73" s="98"/>
      <c r="AC73" s="98"/>
      <c r="AD73" s="117"/>
      <c r="AE73" s="117"/>
      <c r="AF73" s="101">
        <v>3</v>
      </c>
    </row>
    <row r="74" spans="1:32" ht="84.75" customHeight="1">
      <c r="A74" s="138">
        <v>5</v>
      </c>
      <c r="B74" s="138"/>
      <c r="C74" s="80" t="s">
        <v>61</v>
      </c>
      <c r="D74" s="80" t="s">
        <v>62</v>
      </c>
      <c r="E74" s="80" t="s">
        <v>63</v>
      </c>
      <c r="F74" s="80" t="s">
        <v>64</v>
      </c>
      <c r="G74" s="81" t="s">
        <v>65</v>
      </c>
      <c r="H74" s="81" t="s">
        <v>66</v>
      </c>
      <c r="I74" s="80" t="s">
        <v>67</v>
      </c>
      <c r="J74" s="80" t="s">
        <v>68</v>
      </c>
      <c r="K74" s="80" t="s">
        <v>69</v>
      </c>
      <c r="L74" s="80" t="s">
        <v>70</v>
      </c>
      <c r="M74" s="80" t="s">
        <v>71</v>
      </c>
      <c r="N74" s="80" t="s">
        <v>72</v>
      </c>
      <c r="O74" s="80" t="s">
        <v>94</v>
      </c>
      <c r="P74" s="80" t="s">
        <v>73</v>
      </c>
      <c r="Q74" s="80" t="s">
        <v>74</v>
      </c>
      <c r="R74" s="80" t="s">
        <v>75</v>
      </c>
      <c r="S74" s="80" t="s">
        <v>76</v>
      </c>
      <c r="T74" s="80" t="s">
        <v>77</v>
      </c>
      <c r="U74" s="80" t="s">
        <v>78</v>
      </c>
      <c r="V74" s="80" t="s">
        <v>79</v>
      </c>
      <c r="W74" s="80" t="s">
        <v>80</v>
      </c>
      <c r="X74" s="80" t="s">
        <v>81</v>
      </c>
      <c r="Y74" s="80" t="s">
        <v>82</v>
      </c>
      <c r="Z74" s="80" t="s">
        <v>83</v>
      </c>
      <c r="AA74" s="80" t="s">
        <v>84</v>
      </c>
      <c r="AB74" s="80" t="s">
        <v>85</v>
      </c>
      <c r="AC74" s="80" t="s">
        <v>86</v>
      </c>
      <c r="AD74" s="80" t="s">
        <v>87</v>
      </c>
      <c r="AE74" s="80" t="s">
        <v>133</v>
      </c>
      <c r="AF74" s="80" t="s">
        <v>88</v>
      </c>
    </row>
    <row r="75" spans="1:32" ht="12.75">
      <c r="A75" s="139" t="s">
        <v>90</v>
      </c>
      <c r="B75" s="13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</row>
    <row r="76" spans="1:32" s="11" customFormat="1" ht="15" customHeight="1">
      <c r="A76" s="85" t="s">
        <v>108</v>
      </c>
      <c r="B76" s="87">
        <v>270</v>
      </c>
      <c r="C76" s="83"/>
      <c r="D76" s="83"/>
      <c r="E76" s="83"/>
      <c r="F76" s="83"/>
      <c r="G76" s="83">
        <v>16.3</v>
      </c>
      <c r="H76" s="83"/>
      <c r="I76" s="83"/>
      <c r="J76" s="83"/>
      <c r="K76" s="83"/>
      <c r="L76" s="83">
        <v>25</v>
      </c>
      <c r="M76" s="83"/>
      <c r="N76" s="83"/>
      <c r="O76" s="83"/>
      <c r="P76" s="83"/>
      <c r="Q76" s="83"/>
      <c r="R76" s="83"/>
      <c r="S76" s="83"/>
      <c r="T76" s="83">
        <v>210</v>
      </c>
      <c r="U76" s="83"/>
      <c r="V76" s="83">
        <v>20</v>
      </c>
      <c r="W76" s="83"/>
      <c r="X76" s="83">
        <v>7</v>
      </c>
      <c r="Y76" s="83">
        <v>21.6</v>
      </c>
      <c r="Z76" s="83">
        <v>25</v>
      </c>
      <c r="AA76" s="83"/>
      <c r="AB76" s="83"/>
      <c r="AC76" s="83"/>
      <c r="AD76" s="83"/>
      <c r="AE76" s="83"/>
      <c r="AF76" s="83"/>
    </row>
    <row r="77" spans="1:32" s="11" customFormat="1" ht="12.75">
      <c r="A77" s="85" t="s">
        <v>130</v>
      </c>
      <c r="B77" s="87">
        <v>30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>
        <v>53</v>
      </c>
      <c r="S77" s="83"/>
      <c r="T77" s="83"/>
      <c r="U77" s="83"/>
      <c r="V77" s="83"/>
      <c r="W77" s="83"/>
      <c r="X77" s="83"/>
      <c r="Y77" s="83"/>
      <c r="Z77" s="83">
        <v>6</v>
      </c>
      <c r="AA77" s="83"/>
      <c r="AB77" s="83"/>
      <c r="AC77" s="83">
        <v>3</v>
      </c>
      <c r="AD77" s="83"/>
      <c r="AE77" s="83"/>
      <c r="AF77" s="83"/>
    </row>
    <row r="78" spans="1:32" s="11" customFormat="1" ht="12.75">
      <c r="A78" s="112" t="s">
        <v>19</v>
      </c>
      <c r="B78" s="130">
        <v>200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102"/>
      <c r="Z78" s="86">
        <v>7.5</v>
      </c>
      <c r="AA78" s="86"/>
      <c r="AB78" s="86">
        <v>2.5</v>
      </c>
      <c r="AC78" s="86"/>
      <c r="AD78" s="86"/>
      <c r="AE78" s="86"/>
      <c r="AF78" s="86"/>
    </row>
    <row r="79" spans="1:32" s="11" customFormat="1" ht="12.75">
      <c r="A79" s="85" t="s">
        <v>39</v>
      </c>
      <c r="B79" s="87">
        <v>50</v>
      </c>
      <c r="C79" s="83"/>
      <c r="D79" s="83">
        <v>50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6"/>
      <c r="AA79" s="83"/>
      <c r="AB79" s="83"/>
      <c r="AC79" s="83"/>
      <c r="AD79" s="83"/>
      <c r="AE79" s="83"/>
      <c r="AF79" s="86"/>
    </row>
    <row r="80" spans="1:32" s="11" customFormat="1" ht="12.75">
      <c r="A80" s="112" t="s">
        <v>9</v>
      </c>
      <c r="B80" s="130">
        <v>30</v>
      </c>
      <c r="C80" s="86">
        <v>30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</row>
    <row r="81" spans="1:32" s="11" customFormat="1" ht="12.75">
      <c r="A81" s="85" t="s">
        <v>145</v>
      </c>
      <c r="B81" s="83">
        <v>200</v>
      </c>
      <c r="C81" s="83"/>
      <c r="D81" s="83"/>
      <c r="E81" s="83"/>
      <c r="F81" s="83"/>
      <c r="G81" s="83"/>
      <c r="H81" s="83"/>
      <c r="I81" s="83"/>
      <c r="J81" s="83"/>
      <c r="K81" s="83">
        <v>200</v>
      </c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</row>
    <row r="82" spans="1:32" ht="12.75">
      <c r="A82" s="132" t="s">
        <v>91</v>
      </c>
      <c r="B82" s="140">
        <f>SUM(B150:B154)</f>
        <v>560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1:32" ht="12.75">
      <c r="A83" s="109" t="s">
        <v>103</v>
      </c>
      <c r="B83" s="110">
        <v>100</v>
      </c>
      <c r="C83" s="104"/>
      <c r="D83" s="104"/>
      <c r="E83" s="104"/>
      <c r="F83" s="104"/>
      <c r="G83" s="104"/>
      <c r="H83" s="104"/>
      <c r="I83" s="104"/>
      <c r="J83" s="104">
        <v>100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</row>
    <row r="84" spans="1:32" s="11" customFormat="1" ht="9" customHeight="1">
      <c r="A84" s="112" t="s">
        <v>153</v>
      </c>
      <c r="B84" s="130">
        <v>265</v>
      </c>
      <c r="C84" s="86"/>
      <c r="D84" s="86"/>
      <c r="E84" s="86"/>
      <c r="F84" s="86"/>
      <c r="G84" s="86"/>
      <c r="H84" s="86"/>
      <c r="I84" s="86">
        <v>20</v>
      </c>
      <c r="J84" s="86">
        <v>80</v>
      </c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>
        <v>15</v>
      </c>
      <c r="W84" s="86"/>
      <c r="X84" s="86">
        <v>8.7</v>
      </c>
      <c r="Y84" s="115"/>
      <c r="Z84" s="86">
        <v>0.25</v>
      </c>
      <c r="AA84" s="86"/>
      <c r="AB84" s="86"/>
      <c r="AC84" s="86"/>
      <c r="AD84" s="86"/>
      <c r="AE84" s="86"/>
      <c r="AF84" s="86"/>
    </row>
    <row r="85" spans="1:32" s="11" customFormat="1" ht="16.5">
      <c r="A85" s="111" t="s">
        <v>54</v>
      </c>
      <c r="B85" s="129">
        <v>180</v>
      </c>
      <c r="C85" s="129"/>
      <c r="D85" s="129"/>
      <c r="E85" s="129">
        <v>1.8</v>
      </c>
      <c r="F85" s="129"/>
      <c r="G85" s="129"/>
      <c r="H85" s="129"/>
      <c r="I85" s="129">
        <v>87</v>
      </c>
      <c r="J85" s="129">
        <v>39</v>
      </c>
      <c r="K85" s="129"/>
      <c r="L85" s="129"/>
      <c r="M85" s="129"/>
      <c r="N85" s="129">
        <v>50</v>
      </c>
      <c r="O85" s="129"/>
      <c r="P85" s="129"/>
      <c r="Q85" s="129"/>
      <c r="R85" s="129"/>
      <c r="S85" s="129"/>
      <c r="T85" s="129"/>
      <c r="U85" s="129"/>
      <c r="V85" s="129"/>
      <c r="W85" s="129">
        <v>7.2</v>
      </c>
      <c r="X85" s="107"/>
      <c r="Y85" s="107"/>
      <c r="Z85" s="107"/>
      <c r="AA85" s="129"/>
      <c r="AB85" s="129"/>
      <c r="AC85" s="129"/>
      <c r="AD85" s="107"/>
      <c r="AE85" s="107"/>
      <c r="AF85" s="107"/>
    </row>
    <row r="86" spans="1:32" s="11" customFormat="1" ht="12.75">
      <c r="A86" s="112" t="s">
        <v>9</v>
      </c>
      <c r="B86" s="130">
        <v>42</v>
      </c>
      <c r="C86" s="86">
        <v>42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</row>
    <row r="87" spans="1:32" s="11" customFormat="1" ht="12.75">
      <c r="A87" s="85" t="s">
        <v>39</v>
      </c>
      <c r="B87" s="87">
        <v>70</v>
      </c>
      <c r="C87" s="83"/>
      <c r="D87" s="83">
        <v>70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6"/>
      <c r="AA87" s="83"/>
      <c r="AB87" s="83"/>
      <c r="AC87" s="83"/>
      <c r="AD87" s="83"/>
      <c r="AE87" s="83"/>
      <c r="AF87" s="86"/>
    </row>
    <row r="88" spans="1:32" s="11" customFormat="1" ht="12.75">
      <c r="A88" s="85" t="s">
        <v>200</v>
      </c>
      <c r="B88" s="83">
        <v>180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>
        <v>180</v>
      </c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3"/>
      <c r="Y88" s="83"/>
      <c r="Z88" s="83"/>
      <c r="AA88" s="87"/>
      <c r="AB88" s="87"/>
      <c r="AC88" s="87"/>
      <c r="AD88" s="83"/>
      <c r="AE88" s="83"/>
      <c r="AF88" s="83"/>
    </row>
    <row r="89" spans="1:32" s="11" customFormat="1" ht="12.75">
      <c r="A89" s="84" t="s">
        <v>138</v>
      </c>
      <c r="B89" s="87">
        <v>200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>
        <v>200</v>
      </c>
      <c r="S89" s="83"/>
      <c r="T89" s="83"/>
      <c r="U89" s="83"/>
      <c r="V89" s="83"/>
      <c r="W89" s="83"/>
      <c r="X89" s="83"/>
      <c r="Y89" s="83"/>
      <c r="Z89" s="86"/>
      <c r="AA89" s="83"/>
      <c r="AB89" s="83"/>
      <c r="AC89" s="83"/>
      <c r="AD89" s="83"/>
      <c r="AE89" s="83"/>
      <c r="AF89" s="86"/>
    </row>
    <row r="90" spans="1:32" ht="12.75">
      <c r="A90" s="134"/>
      <c r="B90" s="135">
        <f>SUM(B83:B89)</f>
        <v>1037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4"/>
      <c r="Y90" s="95"/>
      <c r="Z90" s="96"/>
      <c r="AA90" s="96"/>
      <c r="AB90" s="96"/>
      <c r="AC90" s="96"/>
      <c r="AD90" s="94"/>
      <c r="AE90" s="94"/>
      <c r="AF90" s="96"/>
    </row>
    <row r="91" spans="1:32" ht="12.75">
      <c r="A91" s="136"/>
      <c r="B91" s="137">
        <f>B90+B82</f>
        <v>1597</v>
      </c>
      <c r="C91" s="98">
        <f>SUM(C76:C90)</f>
        <v>72</v>
      </c>
      <c r="D91" s="98">
        <f>SUM(D76:D90)</f>
        <v>120</v>
      </c>
      <c r="E91" s="98">
        <f>SUM(E76:E90)</f>
        <v>1.8</v>
      </c>
      <c r="F91" s="98"/>
      <c r="G91" s="98">
        <f>SUM(G76:G90)</f>
        <v>16.3</v>
      </c>
      <c r="H91" s="98"/>
      <c r="I91" s="98">
        <f aca="true" t="shared" si="1" ref="I91:O91">SUM(I76:I90)</f>
        <v>107</v>
      </c>
      <c r="J91" s="98">
        <f t="shared" si="1"/>
        <v>219</v>
      </c>
      <c r="K91" s="98">
        <f t="shared" si="1"/>
        <v>200</v>
      </c>
      <c r="L91" s="98">
        <f t="shared" si="1"/>
        <v>25</v>
      </c>
      <c r="M91" s="98">
        <f t="shared" si="1"/>
        <v>180</v>
      </c>
      <c r="N91" s="98">
        <f t="shared" si="1"/>
        <v>50</v>
      </c>
      <c r="O91" s="98">
        <f t="shared" si="1"/>
        <v>0</v>
      </c>
      <c r="P91" s="98"/>
      <c r="Q91" s="98"/>
      <c r="R91" s="98">
        <f>SUM(R76:R90)</f>
        <v>253</v>
      </c>
      <c r="S91" s="98"/>
      <c r="T91" s="98">
        <f>SUM(T76:T90)</f>
        <v>210</v>
      </c>
      <c r="U91" s="98"/>
      <c r="V91" s="98">
        <f>SUM(V76:V90)</f>
        <v>35</v>
      </c>
      <c r="W91" s="98">
        <f>SUM(W76:W90)</f>
        <v>7.2</v>
      </c>
      <c r="X91" s="98">
        <f>SUM(X76:X90)</f>
        <v>15.7</v>
      </c>
      <c r="Y91" s="98">
        <f>SUM(Y76:Y90)</f>
        <v>21.6</v>
      </c>
      <c r="Z91" s="98">
        <f>SUM(Z76:Z90)</f>
        <v>38.75</v>
      </c>
      <c r="AA91" s="98"/>
      <c r="AB91" s="98">
        <f>SUM(AB76:AB90)</f>
        <v>2.5</v>
      </c>
      <c r="AC91" s="98">
        <f>SUM(AC76:AC90)</f>
        <v>3</v>
      </c>
      <c r="AD91" s="98"/>
      <c r="AE91" s="98"/>
      <c r="AF91" s="101">
        <v>3</v>
      </c>
    </row>
    <row r="92" spans="1:32" ht="103.5" customHeight="1">
      <c r="A92" s="138">
        <v>6</v>
      </c>
      <c r="B92" s="138"/>
      <c r="C92" s="80" t="s">
        <v>61</v>
      </c>
      <c r="D92" s="80" t="s">
        <v>62</v>
      </c>
      <c r="E92" s="80" t="s">
        <v>63</v>
      </c>
      <c r="F92" s="80" t="s">
        <v>64</v>
      </c>
      <c r="G92" s="81" t="s">
        <v>65</v>
      </c>
      <c r="H92" s="81" t="s">
        <v>66</v>
      </c>
      <c r="I92" s="80" t="s">
        <v>67</v>
      </c>
      <c r="J92" s="80" t="s">
        <v>68</v>
      </c>
      <c r="K92" s="80" t="s">
        <v>69</v>
      </c>
      <c r="L92" s="80" t="s">
        <v>70</v>
      </c>
      <c r="M92" s="80" t="s">
        <v>71</v>
      </c>
      <c r="N92" s="80" t="s">
        <v>72</v>
      </c>
      <c r="O92" s="80" t="s">
        <v>94</v>
      </c>
      <c r="P92" s="80" t="s">
        <v>73</v>
      </c>
      <c r="Q92" s="80" t="s">
        <v>74</v>
      </c>
      <c r="R92" s="80" t="s">
        <v>75</v>
      </c>
      <c r="S92" s="80" t="s">
        <v>76</v>
      </c>
      <c r="T92" s="80" t="s">
        <v>77</v>
      </c>
      <c r="U92" s="80" t="s">
        <v>78</v>
      </c>
      <c r="V92" s="80" t="s">
        <v>79</v>
      </c>
      <c r="W92" s="80" t="s">
        <v>80</v>
      </c>
      <c r="X92" s="80" t="s">
        <v>81</v>
      </c>
      <c r="Y92" s="80" t="s">
        <v>82</v>
      </c>
      <c r="Z92" s="80" t="s">
        <v>83</v>
      </c>
      <c r="AA92" s="80" t="s">
        <v>84</v>
      </c>
      <c r="AB92" s="80" t="s">
        <v>85</v>
      </c>
      <c r="AC92" s="80" t="s">
        <v>86</v>
      </c>
      <c r="AD92" s="80" t="s">
        <v>87</v>
      </c>
      <c r="AE92" s="80" t="s">
        <v>133</v>
      </c>
      <c r="AF92" s="80" t="s">
        <v>88</v>
      </c>
    </row>
    <row r="93" spans="1:32" ht="12.75">
      <c r="A93" s="139" t="s">
        <v>90</v>
      </c>
      <c r="B93" s="13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</row>
    <row r="94" spans="1:32" s="11" customFormat="1" ht="16.5">
      <c r="A94" s="111" t="s">
        <v>173</v>
      </c>
      <c r="B94" s="129">
        <v>250</v>
      </c>
      <c r="C94" s="129"/>
      <c r="D94" s="129"/>
      <c r="E94" s="129"/>
      <c r="F94" s="129"/>
      <c r="G94" s="129">
        <v>15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>
        <v>175</v>
      </c>
      <c r="S94" s="129"/>
      <c r="T94" s="129"/>
      <c r="U94" s="129"/>
      <c r="V94" s="129"/>
      <c r="W94" s="129">
        <v>2.5</v>
      </c>
      <c r="X94" s="107"/>
      <c r="Y94" s="107"/>
      <c r="Z94" s="107">
        <v>1.5</v>
      </c>
      <c r="AA94" s="129"/>
      <c r="AB94" s="129"/>
      <c r="AC94" s="129"/>
      <c r="AD94" s="107"/>
      <c r="AE94" s="107"/>
      <c r="AF94" s="107"/>
    </row>
    <row r="95" spans="1:32" s="11" customFormat="1" ht="12.75">
      <c r="A95" s="111" t="s">
        <v>181</v>
      </c>
      <c r="B95" s="129">
        <v>20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>
        <v>20</v>
      </c>
      <c r="X95" s="107"/>
      <c r="Y95" s="107"/>
      <c r="Z95" s="107"/>
      <c r="AA95" s="129"/>
      <c r="AB95" s="129"/>
      <c r="AC95" s="129"/>
      <c r="AD95" s="107"/>
      <c r="AE95" s="107"/>
      <c r="AF95" s="107"/>
    </row>
    <row r="96" spans="1:32" s="11" customFormat="1" ht="12.75">
      <c r="A96" s="112" t="s">
        <v>19</v>
      </c>
      <c r="B96" s="130">
        <v>200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102"/>
      <c r="Z96" s="86">
        <v>7.5</v>
      </c>
      <c r="AA96" s="86"/>
      <c r="AB96" s="86">
        <v>2.5</v>
      </c>
      <c r="AC96" s="86"/>
      <c r="AD96" s="86"/>
      <c r="AE96" s="86"/>
      <c r="AF96" s="86"/>
    </row>
    <row r="97" spans="1:32" s="11" customFormat="1" ht="12.75">
      <c r="A97" s="85" t="s">
        <v>39</v>
      </c>
      <c r="B97" s="87">
        <v>50</v>
      </c>
      <c r="C97" s="83"/>
      <c r="D97" s="83">
        <v>50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6"/>
      <c r="AA97" s="83"/>
      <c r="AB97" s="83"/>
      <c r="AC97" s="83"/>
      <c r="AD97" s="83"/>
      <c r="AE97" s="83"/>
      <c r="AF97" s="86"/>
    </row>
    <row r="98" spans="1:32" s="11" customFormat="1" ht="12.75">
      <c r="A98" s="112" t="s">
        <v>9</v>
      </c>
      <c r="B98" s="130">
        <v>30</v>
      </c>
      <c r="C98" s="86">
        <v>30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</row>
    <row r="99" spans="1:32" s="11" customFormat="1" ht="12.75">
      <c r="A99" s="85" t="s">
        <v>214</v>
      </c>
      <c r="B99" s="87">
        <v>100</v>
      </c>
      <c r="C99" s="87"/>
      <c r="D99" s="87"/>
      <c r="E99" s="87"/>
      <c r="F99" s="87"/>
      <c r="G99" s="87"/>
      <c r="H99" s="87"/>
      <c r="I99" s="87"/>
      <c r="J99" s="87"/>
      <c r="K99" s="87">
        <v>100</v>
      </c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3"/>
      <c r="Y99" s="83"/>
      <c r="Z99" s="83"/>
      <c r="AA99" s="87"/>
      <c r="AB99" s="87"/>
      <c r="AC99" s="87"/>
      <c r="AD99" s="83"/>
      <c r="AE99" s="83"/>
      <c r="AF99" s="83"/>
    </row>
    <row r="100" spans="1:32" ht="12.75">
      <c r="A100" s="132" t="s">
        <v>91</v>
      </c>
      <c r="B100" s="140">
        <f>SUM(B94:B99)</f>
        <v>650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</row>
    <row r="101" spans="1:32" ht="12.75">
      <c r="A101" s="109" t="s">
        <v>100</v>
      </c>
      <c r="B101" s="110">
        <v>100</v>
      </c>
      <c r="C101" s="104"/>
      <c r="D101" s="104"/>
      <c r="E101" s="104"/>
      <c r="F101" s="104"/>
      <c r="G101" s="104"/>
      <c r="H101" s="104"/>
      <c r="I101" s="104"/>
      <c r="J101" s="104">
        <v>100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</row>
    <row r="102" spans="1:32" s="11" customFormat="1" ht="12.75">
      <c r="A102" s="112" t="s">
        <v>179</v>
      </c>
      <c r="B102" s="130">
        <v>250</v>
      </c>
      <c r="C102" s="86"/>
      <c r="D102" s="86"/>
      <c r="E102" s="86"/>
      <c r="F102" s="86"/>
      <c r="G102" s="86">
        <v>20</v>
      </c>
      <c r="H102" s="86"/>
      <c r="I102" s="86"/>
      <c r="J102" s="86">
        <v>20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>
        <v>5</v>
      </c>
      <c r="X102" s="86"/>
      <c r="Y102" s="86"/>
      <c r="Z102" s="86"/>
      <c r="AA102" s="86"/>
      <c r="AB102" s="86"/>
      <c r="AC102" s="86"/>
      <c r="AD102" s="86"/>
      <c r="AE102" s="86"/>
      <c r="AF102" s="86"/>
    </row>
    <row r="103" spans="1:32" s="11" customFormat="1" ht="12.75">
      <c r="A103" s="85" t="s">
        <v>197</v>
      </c>
      <c r="B103" s="87">
        <v>180</v>
      </c>
      <c r="C103" s="83"/>
      <c r="D103" s="83"/>
      <c r="E103" s="83"/>
      <c r="F103" s="83"/>
      <c r="G103" s="83"/>
      <c r="H103" s="83">
        <v>37.2</v>
      </c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>
        <v>48</v>
      </c>
      <c r="V103" s="83"/>
      <c r="W103" s="83">
        <v>3.6</v>
      </c>
      <c r="X103" s="83"/>
      <c r="Y103" s="83"/>
      <c r="Z103" s="83"/>
      <c r="AA103" s="83"/>
      <c r="AB103" s="83"/>
      <c r="AC103" s="83"/>
      <c r="AD103" s="83"/>
      <c r="AE103" s="83"/>
      <c r="AF103" s="83"/>
    </row>
    <row r="104" spans="1:32" s="11" customFormat="1" ht="16.5">
      <c r="A104" s="111" t="s">
        <v>40</v>
      </c>
      <c r="B104" s="129">
        <v>100</v>
      </c>
      <c r="C104" s="129"/>
      <c r="D104" s="129"/>
      <c r="E104" s="129"/>
      <c r="F104" s="129"/>
      <c r="G104" s="129"/>
      <c r="H104" s="129"/>
      <c r="I104" s="129"/>
      <c r="J104" s="129">
        <v>60</v>
      </c>
      <c r="K104" s="129"/>
      <c r="L104" s="129"/>
      <c r="M104" s="129"/>
      <c r="N104" s="129">
        <v>66.6</v>
      </c>
      <c r="O104" s="129"/>
      <c r="P104" s="129"/>
      <c r="Q104" s="129"/>
      <c r="R104" s="129"/>
      <c r="S104" s="129"/>
      <c r="T104" s="129"/>
      <c r="U104" s="129"/>
      <c r="V104" s="129"/>
      <c r="W104" s="129">
        <v>14</v>
      </c>
      <c r="X104" s="107"/>
      <c r="Y104" s="107"/>
      <c r="Z104" s="107">
        <v>6</v>
      </c>
      <c r="AA104" s="129"/>
      <c r="AB104" s="129"/>
      <c r="AC104" s="129"/>
      <c r="AD104" s="107"/>
      <c r="AE104" s="107"/>
      <c r="AF104" s="107"/>
    </row>
    <row r="105" spans="1:32" s="11" customFormat="1" ht="12.75">
      <c r="A105" s="112" t="s">
        <v>9</v>
      </c>
      <c r="B105" s="130">
        <v>42</v>
      </c>
      <c r="C105" s="86">
        <v>42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</row>
    <row r="106" spans="1:32" s="11" customFormat="1" ht="12.75">
      <c r="A106" s="84" t="s">
        <v>138</v>
      </c>
      <c r="B106" s="87">
        <v>200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>
        <v>200</v>
      </c>
      <c r="S106" s="83"/>
      <c r="T106" s="83"/>
      <c r="U106" s="83"/>
      <c r="V106" s="83"/>
      <c r="W106" s="83"/>
      <c r="X106" s="83"/>
      <c r="Y106" s="83"/>
      <c r="Z106" s="86"/>
      <c r="AA106" s="83"/>
      <c r="AB106" s="83"/>
      <c r="AC106" s="83"/>
      <c r="AD106" s="83"/>
      <c r="AE106" s="83"/>
      <c r="AF106" s="86"/>
    </row>
    <row r="107" spans="1:32" s="11" customFormat="1" ht="14.25" customHeight="1">
      <c r="A107" s="85" t="s">
        <v>59</v>
      </c>
      <c r="B107" s="87">
        <v>200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>
        <v>25</v>
      </c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>
        <v>10</v>
      </c>
      <c r="AA107" s="83"/>
      <c r="AB107" s="83"/>
      <c r="AC107" s="83"/>
      <c r="AD107" s="83"/>
      <c r="AE107" s="83"/>
      <c r="AF107" s="83"/>
    </row>
    <row r="108" spans="1:32" s="11" customFormat="1" ht="12.75">
      <c r="A108" s="85" t="s">
        <v>39</v>
      </c>
      <c r="B108" s="87">
        <v>70</v>
      </c>
      <c r="C108" s="83"/>
      <c r="D108" s="83">
        <v>70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6"/>
      <c r="AA108" s="83"/>
      <c r="AB108" s="83"/>
      <c r="AC108" s="83"/>
      <c r="AD108" s="83"/>
      <c r="AE108" s="83"/>
      <c r="AF108" s="86"/>
    </row>
    <row r="109" spans="1:32" ht="12.75">
      <c r="A109" s="134"/>
      <c r="B109" s="143">
        <f>SUM(B102:B108)</f>
        <v>1042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4"/>
      <c r="Y109" s="95"/>
      <c r="Z109" s="96"/>
      <c r="AA109" s="96"/>
      <c r="AB109" s="96"/>
      <c r="AC109" s="96"/>
      <c r="AD109" s="94"/>
      <c r="AE109" s="94"/>
      <c r="AF109" s="96"/>
    </row>
    <row r="110" spans="1:32" ht="12.75">
      <c r="A110" s="145"/>
      <c r="B110" s="135">
        <f>B109+B100</f>
        <v>1692</v>
      </c>
      <c r="C110" s="122">
        <f>SUM(C94:C109)</f>
        <v>72</v>
      </c>
      <c r="D110" s="122">
        <f>SUM(D94:D109)</f>
        <v>120</v>
      </c>
      <c r="E110" s="122">
        <f>SUM(E94:E109)</f>
        <v>0</v>
      </c>
      <c r="F110" s="122"/>
      <c r="G110" s="122">
        <f aca="true" t="shared" si="2" ref="G110:L110">SUM(G94:G109)</f>
        <v>35</v>
      </c>
      <c r="H110" s="122">
        <f t="shared" si="2"/>
        <v>37.2</v>
      </c>
      <c r="I110" s="122">
        <f t="shared" si="2"/>
        <v>0</v>
      </c>
      <c r="J110" s="122">
        <f t="shared" si="2"/>
        <v>180</v>
      </c>
      <c r="K110" s="122">
        <f t="shared" si="2"/>
        <v>100</v>
      </c>
      <c r="L110" s="122">
        <f t="shared" si="2"/>
        <v>25</v>
      </c>
      <c r="M110" s="122"/>
      <c r="N110" s="122">
        <f>SUM(N94:N109)</f>
        <v>66.6</v>
      </c>
      <c r="O110" s="122">
        <f>SUM(O94:O109)</f>
        <v>0</v>
      </c>
      <c r="P110" s="122"/>
      <c r="Q110" s="122"/>
      <c r="R110" s="122">
        <f>SUM(R94:R109)</f>
        <v>375</v>
      </c>
      <c r="S110" s="122"/>
      <c r="T110" s="122"/>
      <c r="U110" s="122">
        <f>SUM(U94:U109)</f>
        <v>48</v>
      </c>
      <c r="V110" s="122">
        <f>SUM(V94:V109)</f>
        <v>0</v>
      </c>
      <c r="W110" s="122">
        <f>SUM(W94:W109)</f>
        <v>45.1</v>
      </c>
      <c r="X110" s="122">
        <f>SUM(X94:X109)</f>
        <v>0</v>
      </c>
      <c r="Y110" s="122"/>
      <c r="Z110" s="122">
        <f>SUM(Z94:Z109)</f>
        <v>25</v>
      </c>
      <c r="AA110" s="122"/>
      <c r="AB110" s="122">
        <f>SUM(AB94:AB109)</f>
        <v>2.5</v>
      </c>
      <c r="AC110" s="122"/>
      <c r="AD110" s="122"/>
      <c r="AE110" s="122"/>
      <c r="AF110" s="101">
        <v>3</v>
      </c>
    </row>
    <row r="111" spans="1:32" ht="69" customHeight="1">
      <c r="A111" s="138">
        <v>7</v>
      </c>
      <c r="B111" s="138"/>
      <c r="C111" s="80" t="s">
        <v>61</v>
      </c>
      <c r="D111" s="80" t="s">
        <v>62</v>
      </c>
      <c r="E111" s="80" t="s">
        <v>63</v>
      </c>
      <c r="F111" s="80" t="s">
        <v>64</v>
      </c>
      <c r="G111" s="81" t="s">
        <v>65</v>
      </c>
      <c r="H111" s="81" t="s">
        <v>66</v>
      </c>
      <c r="I111" s="80" t="s">
        <v>67</v>
      </c>
      <c r="J111" s="80" t="s">
        <v>68</v>
      </c>
      <c r="K111" s="80" t="s">
        <v>69</v>
      </c>
      <c r="L111" s="80" t="s">
        <v>70</v>
      </c>
      <c r="M111" s="80" t="s">
        <v>71</v>
      </c>
      <c r="N111" s="80" t="s">
        <v>72</v>
      </c>
      <c r="O111" s="80" t="s">
        <v>94</v>
      </c>
      <c r="P111" s="80" t="s">
        <v>73</v>
      </c>
      <c r="Q111" s="80" t="s">
        <v>74</v>
      </c>
      <c r="R111" s="80" t="s">
        <v>75</v>
      </c>
      <c r="S111" s="80" t="s">
        <v>76</v>
      </c>
      <c r="T111" s="80" t="s">
        <v>77</v>
      </c>
      <c r="U111" s="80" t="s">
        <v>78</v>
      </c>
      <c r="V111" s="80" t="s">
        <v>79</v>
      </c>
      <c r="W111" s="80" t="s">
        <v>80</v>
      </c>
      <c r="X111" s="80" t="s">
        <v>81</v>
      </c>
      <c r="Y111" s="80" t="s">
        <v>82</v>
      </c>
      <c r="Z111" s="80" t="s">
        <v>83</v>
      </c>
      <c r="AA111" s="80" t="s">
        <v>84</v>
      </c>
      <c r="AB111" s="80" t="s">
        <v>85</v>
      </c>
      <c r="AC111" s="80" t="s">
        <v>86</v>
      </c>
      <c r="AD111" s="80" t="s">
        <v>87</v>
      </c>
      <c r="AE111" s="80" t="s">
        <v>133</v>
      </c>
      <c r="AF111" s="80" t="s">
        <v>88</v>
      </c>
    </row>
    <row r="112" spans="1:32" ht="12.75">
      <c r="A112" s="139" t="s">
        <v>90</v>
      </c>
      <c r="B112" s="13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3" spans="1:32" s="11" customFormat="1" ht="12.75" customHeight="1">
      <c r="A113" s="85" t="s">
        <v>189</v>
      </c>
      <c r="B113" s="87">
        <v>40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>
        <v>40</v>
      </c>
      <c r="AB113" s="83"/>
      <c r="AC113" s="83"/>
      <c r="AD113" s="83"/>
      <c r="AE113" s="83"/>
      <c r="AF113" s="83"/>
    </row>
    <row r="114" spans="1:32" s="11" customFormat="1" ht="24.75">
      <c r="A114" s="85" t="s">
        <v>49</v>
      </c>
      <c r="B114" s="83">
        <v>200</v>
      </c>
      <c r="C114" s="85"/>
      <c r="D114" s="85"/>
      <c r="E114" s="85"/>
      <c r="F114" s="85"/>
      <c r="G114" s="85">
        <v>30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>
        <v>176</v>
      </c>
      <c r="S114" s="85"/>
      <c r="T114" s="85"/>
      <c r="U114" s="85"/>
      <c r="V114" s="85"/>
      <c r="W114" s="85">
        <v>5</v>
      </c>
      <c r="X114" s="83"/>
      <c r="Y114" s="83"/>
      <c r="Z114" s="83">
        <v>5</v>
      </c>
      <c r="AA114" s="85"/>
      <c r="AB114" s="85"/>
      <c r="AC114" s="85"/>
      <c r="AD114" s="83"/>
      <c r="AE114" s="83"/>
      <c r="AF114" s="83"/>
    </row>
    <row r="115" spans="1:32" s="11" customFormat="1" ht="12.75">
      <c r="A115" s="85" t="s">
        <v>106</v>
      </c>
      <c r="B115" s="87">
        <v>12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>
        <v>12</v>
      </c>
      <c r="V115" s="87"/>
      <c r="W115" s="87"/>
      <c r="X115" s="83"/>
      <c r="Y115" s="83"/>
      <c r="Z115" s="83"/>
      <c r="AA115" s="87"/>
      <c r="AB115" s="87"/>
      <c r="AC115" s="87"/>
      <c r="AD115" s="83"/>
      <c r="AE115" s="83"/>
      <c r="AF115" s="83"/>
    </row>
    <row r="116" spans="1:32" s="11" customFormat="1" ht="18" customHeight="1">
      <c r="A116" s="85" t="s">
        <v>50</v>
      </c>
      <c r="B116" s="87">
        <v>180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>
        <v>180</v>
      </c>
      <c r="S116" s="87"/>
      <c r="T116" s="87"/>
      <c r="U116" s="87"/>
      <c r="V116" s="87"/>
      <c r="W116" s="87"/>
      <c r="X116" s="83"/>
      <c r="Y116" s="83"/>
      <c r="Z116" s="83">
        <v>6.7</v>
      </c>
      <c r="AA116" s="87"/>
      <c r="AB116" s="87"/>
      <c r="AC116" s="87"/>
      <c r="AD116" s="83">
        <v>5</v>
      </c>
      <c r="AE116" s="83"/>
      <c r="AF116" s="83"/>
    </row>
    <row r="117" spans="1:32" s="11" customFormat="1" ht="12.75">
      <c r="A117" s="85" t="s">
        <v>39</v>
      </c>
      <c r="B117" s="87">
        <v>50</v>
      </c>
      <c r="C117" s="83"/>
      <c r="D117" s="83">
        <v>50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6"/>
      <c r="AA117" s="83"/>
      <c r="AB117" s="83"/>
      <c r="AC117" s="83"/>
      <c r="AD117" s="83"/>
      <c r="AE117" s="83"/>
      <c r="AF117" s="86"/>
    </row>
    <row r="118" spans="1:32" s="11" customFormat="1" ht="12.75">
      <c r="A118" s="112" t="s">
        <v>9</v>
      </c>
      <c r="B118" s="130">
        <v>30</v>
      </c>
      <c r="C118" s="86">
        <v>30</v>
      </c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</row>
    <row r="119" spans="1:32" s="11" customFormat="1" ht="12.75">
      <c r="A119" s="85" t="s">
        <v>145</v>
      </c>
      <c r="B119" s="87">
        <v>180</v>
      </c>
      <c r="C119" s="87"/>
      <c r="D119" s="87"/>
      <c r="E119" s="87"/>
      <c r="F119" s="87"/>
      <c r="G119" s="87"/>
      <c r="H119" s="87"/>
      <c r="I119" s="87"/>
      <c r="J119" s="87"/>
      <c r="K119" s="87">
        <v>180</v>
      </c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3"/>
      <c r="Y119" s="83"/>
      <c r="Z119" s="83"/>
      <c r="AA119" s="87"/>
      <c r="AB119" s="87"/>
      <c r="AC119" s="87"/>
      <c r="AD119" s="83"/>
      <c r="AE119" s="83"/>
      <c r="AF119" s="83"/>
    </row>
    <row r="120" spans="1:32" ht="12.75">
      <c r="A120" s="132" t="s">
        <v>91</v>
      </c>
      <c r="B120" s="140">
        <f>SUM(B113:B119)</f>
        <v>692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</row>
    <row r="121" spans="1:32" s="11" customFormat="1" ht="14.25" customHeight="1">
      <c r="A121" s="85" t="s">
        <v>51</v>
      </c>
      <c r="B121" s="87">
        <v>100</v>
      </c>
      <c r="C121" s="87"/>
      <c r="D121" s="87"/>
      <c r="E121" s="87"/>
      <c r="F121" s="87"/>
      <c r="G121" s="87"/>
      <c r="H121" s="87"/>
      <c r="I121" s="87"/>
      <c r="J121" s="87">
        <v>94</v>
      </c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3">
        <v>10</v>
      </c>
      <c r="Y121" s="83"/>
      <c r="Z121" s="83">
        <v>5</v>
      </c>
      <c r="AA121" s="87"/>
      <c r="AB121" s="87"/>
      <c r="AC121" s="87"/>
      <c r="AD121" s="83"/>
      <c r="AE121" s="83"/>
      <c r="AF121" s="83"/>
    </row>
    <row r="122" spans="1:32" ht="12.75">
      <c r="A122" s="90" t="s">
        <v>123</v>
      </c>
      <c r="B122" s="114">
        <v>250</v>
      </c>
      <c r="C122" s="90"/>
      <c r="D122" s="90"/>
      <c r="E122" s="90"/>
      <c r="F122" s="90"/>
      <c r="G122" s="90"/>
      <c r="H122" s="90"/>
      <c r="I122" s="90">
        <v>75</v>
      </c>
      <c r="J122" s="90">
        <v>22.5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114">
        <v>2.5</v>
      </c>
      <c r="Y122" s="115"/>
      <c r="Z122" s="114"/>
      <c r="AA122" s="90"/>
      <c r="AB122" s="90"/>
      <c r="AC122" s="90"/>
      <c r="AD122" s="114"/>
      <c r="AE122" s="114"/>
      <c r="AF122"/>
    </row>
    <row r="123" spans="1:32" s="11" customFormat="1" ht="12.75">
      <c r="A123" s="111" t="s">
        <v>105</v>
      </c>
      <c r="B123" s="129">
        <v>100</v>
      </c>
      <c r="C123" s="107"/>
      <c r="D123" s="107"/>
      <c r="E123" s="107">
        <v>3.7</v>
      </c>
      <c r="F123" s="107"/>
      <c r="G123" s="107"/>
      <c r="H123" s="107"/>
      <c r="I123" s="107"/>
      <c r="J123" s="107">
        <v>25</v>
      </c>
      <c r="K123" s="107"/>
      <c r="L123" s="107"/>
      <c r="M123" s="107"/>
      <c r="N123" s="107">
        <v>79.3</v>
      </c>
      <c r="O123" s="107"/>
      <c r="P123" s="107"/>
      <c r="Q123" s="107"/>
      <c r="R123" s="107"/>
      <c r="S123" s="107"/>
      <c r="T123" s="107"/>
      <c r="U123" s="107"/>
      <c r="V123" s="107"/>
      <c r="W123" s="107">
        <v>5</v>
      </c>
      <c r="X123" s="107"/>
      <c r="Y123" s="107"/>
      <c r="Z123" s="107"/>
      <c r="AA123" s="107"/>
      <c r="AB123" s="107"/>
      <c r="AC123" s="107"/>
      <c r="AD123" s="107"/>
      <c r="AE123" s="107"/>
      <c r="AF123" s="107"/>
    </row>
    <row r="124" spans="1:32" s="11" customFormat="1" ht="24.75">
      <c r="A124" s="85" t="s">
        <v>52</v>
      </c>
      <c r="B124" s="87">
        <v>180</v>
      </c>
      <c r="C124" s="87"/>
      <c r="D124" s="87"/>
      <c r="E124" s="87"/>
      <c r="F124" s="87"/>
      <c r="G124" s="87"/>
      <c r="H124" s="87">
        <v>31.5</v>
      </c>
      <c r="I124" s="87"/>
      <c r="J124" s="87">
        <v>65.3</v>
      </c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3">
        <v>7.5</v>
      </c>
      <c r="Y124" s="83"/>
      <c r="Z124" s="83"/>
      <c r="AA124" s="87"/>
      <c r="AB124" s="87"/>
      <c r="AC124" s="87"/>
      <c r="AD124" s="83"/>
      <c r="AE124" s="83"/>
      <c r="AF124" s="83"/>
    </row>
    <row r="125" spans="1:32" s="11" customFormat="1" ht="12.75">
      <c r="A125" s="112" t="s">
        <v>9</v>
      </c>
      <c r="B125" s="130">
        <v>42</v>
      </c>
      <c r="C125" s="86">
        <v>42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</row>
    <row r="126" spans="1:32" s="11" customFormat="1" ht="12.75">
      <c r="A126" s="85" t="s">
        <v>39</v>
      </c>
      <c r="B126" s="87">
        <v>70</v>
      </c>
      <c r="C126" s="83"/>
      <c r="D126" s="83">
        <v>70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6"/>
      <c r="AA126" s="83"/>
      <c r="AB126" s="83"/>
      <c r="AC126" s="83"/>
      <c r="AD126" s="83"/>
      <c r="AE126" s="83"/>
      <c r="AF126" s="86"/>
    </row>
    <row r="127" spans="1:32" s="11" customFormat="1" ht="16.5">
      <c r="A127" s="85" t="s">
        <v>150</v>
      </c>
      <c r="B127" s="87">
        <v>210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>
        <v>210</v>
      </c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</row>
    <row r="128" spans="1:32" s="11" customFormat="1" ht="12.75">
      <c r="A128" s="91" t="s">
        <v>125</v>
      </c>
      <c r="B128" s="83">
        <v>200</v>
      </c>
      <c r="C128" s="91"/>
      <c r="D128" s="91"/>
      <c r="E128" s="91"/>
      <c r="F128" s="91">
        <v>14.4</v>
      </c>
      <c r="G128" s="91"/>
      <c r="H128" s="91"/>
      <c r="I128" s="91"/>
      <c r="J128" s="91"/>
      <c r="K128" s="91">
        <v>45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83"/>
      <c r="Y128" s="83"/>
      <c r="Z128" s="83">
        <v>7.5</v>
      </c>
      <c r="AA128" s="91"/>
      <c r="AB128" s="91"/>
      <c r="AC128" s="91"/>
      <c r="AD128" s="83"/>
      <c r="AE128" s="83"/>
      <c r="AF128" s="83"/>
    </row>
    <row r="129" spans="1:32" ht="12.75">
      <c r="A129" s="134"/>
      <c r="B129" s="135">
        <f>SUM(B121:B128)</f>
        <v>1152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4"/>
      <c r="Y129" s="95"/>
      <c r="Z129" s="96"/>
      <c r="AA129" s="96"/>
      <c r="AB129" s="96"/>
      <c r="AC129" s="96"/>
      <c r="AD129" s="94"/>
      <c r="AE129" s="94"/>
      <c r="AF129" s="96"/>
    </row>
    <row r="130" spans="1:32" ht="12.75">
      <c r="A130" s="136"/>
      <c r="B130" s="137">
        <f>B129+B120</f>
        <v>1844</v>
      </c>
      <c r="C130" s="100">
        <f aca="true" t="shared" si="3" ref="C130:L130">SUM(C113:C129)</f>
        <v>72</v>
      </c>
      <c r="D130" s="100">
        <f t="shared" si="3"/>
        <v>120</v>
      </c>
      <c r="E130" s="100">
        <f t="shared" si="3"/>
        <v>3.7</v>
      </c>
      <c r="F130" s="100">
        <f t="shared" si="3"/>
        <v>14.4</v>
      </c>
      <c r="G130" s="100">
        <f t="shared" si="3"/>
        <v>30</v>
      </c>
      <c r="H130" s="100">
        <f t="shared" si="3"/>
        <v>31.5</v>
      </c>
      <c r="I130" s="100">
        <f t="shared" si="3"/>
        <v>75</v>
      </c>
      <c r="J130" s="100">
        <f t="shared" si="3"/>
        <v>206.8</v>
      </c>
      <c r="K130" s="100">
        <f t="shared" si="3"/>
        <v>225</v>
      </c>
      <c r="L130" s="100">
        <f t="shared" si="3"/>
        <v>0</v>
      </c>
      <c r="M130" s="100"/>
      <c r="N130" s="100">
        <f>SUM(N113:N129)</f>
        <v>79.3</v>
      </c>
      <c r="O130" s="100"/>
      <c r="P130" s="100"/>
      <c r="Q130" s="100"/>
      <c r="R130" s="100">
        <f aca="true" t="shared" si="4" ref="R130:AA130">SUM(R113:R129)</f>
        <v>356</v>
      </c>
      <c r="S130" s="100">
        <f t="shared" si="4"/>
        <v>210</v>
      </c>
      <c r="T130" s="100">
        <f t="shared" si="4"/>
        <v>0</v>
      </c>
      <c r="U130" s="100">
        <f t="shared" si="4"/>
        <v>12</v>
      </c>
      <c r="V130" s="100">
        <f t="shared" si="4"/>
        <v>0</v>
      </c>
      <c r="W130" s="100">
        <f t="shared" si="4"/>
        <v>10</v>
      </c>
      <c r="X130" s="100">
        <f t="shared" si="4"/>
        <v>20</v>
      </c>
      <c r="Y130" s="100">
        <f t="shared" si="4"/>
        <v>0</v>
      </c>
      <c r="Z130" s="100">
        <f t="shared" si="4"/>
        <v>24.2</v>
      </c>
      <c r="AA130" s="100">
        <f t="shared" si="4"/>
        <v>40</v>
      </c>
      <c r="AB130" s="100"/>
      <c r="AC130" s="100">
        <f>SUM(AC113:AC129)</f>
        <v>0</v>
      </c>
      <c r="AD130" s="100">
        <f>SUM(AD113:AD129)</f>
        <v>5</v>
      </c>
      <c r="AE130" s="100"/>
      <c r="AF130" s="101">
        <v>3</v>
      </c>
    </row>
    <row r="131" spans="1:32" ht="73.5" customHeight="1">
      <c r="A131" s="138">
        <v>8</v>
      </c>
      <c r="B131" s="138"/>
      <c r="C131" s="80" t="s">
        <v>61</v>
      </c>
      <c r="D131" s="80" t="s">
        <v>62</v>
      </c>
      <c r="E131" s="80" t="s">
        <v>63</v>
      </c>
      <c r="F131" s="80" t="s">
        <v>64</v>
      </c>
      <c r="G131" s="81" t="s">
        <v>65</v>
      </c>
      <c r="H131" s="81" t="s">
        <v>66</v>
      </c>
      <c r="I131" s="80" t="s">
        <v>67</v>
      </c>
      <c r="J131" s="80" t="s">
        <v>68</v>
      </c>
      <c r="K131" s="80" t="s">
        <v>69</v>
      </c>
      <c r="L131" s="80" t="s">
        <v>70</v>
      </c>
      <c r="M131" s="80" t="s">
        <v>71</v>
      </c>
      <c r="N131" s="80" t="s">
        <v>72</v>
      </c>
      <c r="O131" s="80" t="s">
        <v>94</v>
      </c>
      <c r="P131" s="80" t="s">
        <v>73</v>
      </c>
      <c r="Q131" s="80" t="s">
        <v>74</v>
      </c>
      <c r="R131" s="80" t="s">
        <v>75</v>
      </c>
      <c r="S131" s="80" t="s">
        <v>76</v>
      </c>
      <c r="T131" s="80" t="s">
        <v>77</v>
      </c>
      <c r="U131" s="80" t="s">
        <v>78</v>
      </c>
      <c r="V131" s="80" t="s">
        <v>79</v>
      </c>
      <c r="W131" s="80" t="s">
        <v>80</v>
      </c>
      <c r="X131" s="80" t="s">
        <v>81</v>
      </c>
      <c r="Y131" s="80" t="s">
        <v>82</v>
      </c>
      <c r="Z131" s="80" t="s">
        <v>83</v>
      </c>
      <c r="AA131" s="80" t="s">
        <v>84</v>
      </c>
      <c r="AB131" s="80" t="s">
        <v>85</v>
      </c>
      <c r="AC131" s="80" t="s">
        <v>86</v>
      </c>
      <c r="AD131" s="80" t="s">
        <v>87</v>
      </c>
      <c r="AE131" s="80" t="s">
        <v>133</v>
      </c>
      <c r="AF131" s="80" t="s">
        <v>88</v>
      </c>
    </row>
    <row r="132" spans="1:32" ht="12.75">
      <c r="A132" s="139" t="s">
        <v>90</v>
      </c>
      <c r="B132" s="13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</row>
    <row r="133" spans="1:32" s="11" customFormat="1" ht="15.75" customHeight="1">
      <c r="A133" s="85" t="s">
        <v>36</v>
      </c>
      <c r="B133" s="87">
        <v>200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>
        <v>76.7</v>
      </c>
      <c r="S133" s="83"/>
      <c r="T133" s="83"/>
      <c r="U133" s="83"/>
      <c r="V133" s="83"/>
      <c r="W133" s="83">
        <v>15.3</v>
      </c>
      <c r="X133" s="83"/>
      <c r="Y133" s="83">
        <v>124.2</v>
      </c>
      <c r="Z133" s="83"/>
      <c r="AA133" s="83"/>
      <c r="AB133" s="83"/>
      <c r="AC133" s="83"/>
      <c r="AD133" s="83"/>
      <c r="AE133" s="83"/>
      <c r="AF133" s="83"/>
    </row>
    <row r="134" spans="1:32" s="11" customFormat="1" ht="12.75">
      <c r="A134" s="85" t="s">
        <v>53</v>
      </c>
      <c r="B134" s="87">
        <v>200</v>
      </c>
      <c r="C134" s="87"/>
      <c r="D134" s="87"/>
      <c r="E134" s="87"/>
      <c r="F134" s="87"/>
      <c r="G134" s="87"/>
      <c r="H134" s="87"/>
      <c r="I134" s="87"/>
      <c r="J134" s="87"/>
      <c r="K134" s="87">
        <v>7</v>
      </c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3"/>
      <c r="Y134" s="83"/>
      <c r="Z134" s="83">
        <v>7.5</v>
      </c>
      <c r="AA134" s="87"/>
      <c r="AB134" s="87">
        <v>1.5</v>
      </c>
      <c r="AC134" s="87"/>
      <c r="AD134" s="83"/>
      <c r="AE134" s="83"/>
      <c r="AF134" s="83"/>
    </row>
    <row r="135" spans="1:32" s="11" customFormat="1" ht="12.75">
      <c r="A135" s="85" t="s">
        <v>39</v>
      </c>
      <c r="B135" s="87">
        <v>50</v>
      </c>
      <c r="C135" s="83"/>
      <c r="D135" s="83">
        <v>50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3"/>
      <c r="Y135" s="83"/>
      <c r="Z135" s="83"/>
      <c r="AA135" s="87"/>
      <c r="AB135" s="87"/>
      <c r="AC135" s="87"/>
      <c r="AD135" s="83"/>
      <c r="AE135" s="83"/>
      <c r="AF135" s="83"/>
    </row>
    <row r="136" spans="1:32" s="11" customFormat="1" ht="12.75">
      <c r="A136" s="112" t="s">
        <v>9</v>
      </c>
      <c r="B136" s="130">
        <v>30</v>
      </c>
      <c r="C136" s="86">
        <v>30</v>
      </c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</row>
    <row r="137" spans="1:32" s="11" customFormat="1" ht="16.5">
      <c r="A137" s="85" t="s">
        <v>148</v>
      </c>
      <c r="B137" s="83">
        <v>180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>
        <v>180</v>
      </c>
      <c r="T137" s="83"/>
      <c r="U137" s="83"/>
      <c r="V137" s="83"/>
      <c r="W137" s="83"/>
      <c r="X137" s="83"/>
      <c r="Y137" s="83"/>
      <c r="Z137" s="86"/>
      <c r="AA137" s="83"/>
      <c r="AB137" s="83"/>
      <c r="AC137" s="83"/>
      <c r="AD137" s="83"/>
      <c r="AE137" s="83"/>
      <c r="AF137" s="86"/>
    </row>
    <row r="138" spans="1:32" ht="13.5" customHeight="1">
      <c r="A138" s="132" t="s">
        <v>91</v>
      </c>
      <c r="B138" s="140">
        <f>SUM(B133:B137)</f>
        <v>660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1:32" ht="12.75">
      <c r="A139" s="164" t="s">
        <v>135</v>
      </c>
      <c r="B139" s="165">
        <v>100</v>
      </c>
      <c r="C139" s="165"/>
      <c r="D139" s="165"/>
      <c r="E139" s="165"/>
      <c r="F139" s="165"/>
      <c r="G139" s="165"/>
      <c r="H139" s="165"/>
      <c r="I139" s="165"/>
      <c r="J139" s="165">
        <v>60.5</v>
      </c>
      <c r="K139" s="165">
        <v>30</v>
      </c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>
        <v>6.6</v>
      </c>
      <c r="Y139" s="165"/>
      <c r="Z139" s="165"/>
      <c r="AA139" s="104"/>
      <c r="AB139" s="104"/>
      <c r="AC139" s="104"/>
      <c r="AD139" s="104"/>
      <c r="AE139" s="104"/>
      <c r="AF139"/>
    </row>
    <row r="140" spans="1:32" s="11" customFormat="1" ht="18.75" customHeight="1">
      <c r="A140" s="85" t="s">
        <v>99</v>
      </c>
      <c r="B140" s="87">
        <v>250</v>
      </c>
      <c r="C140" s="87"/>
      <c r="D140" s="87"/>
      <c r="E140" s="87">
        <v>2.5</v>
      </c>
      <c r="F140" s="87"/>
      <c r="G140" s="87"/>
      <c r="H140" s="87"/>
      <c r="I140" s="105"/>
      <c r="J140" s="105">
        <v>91.5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3">
        <v>6.25</v>
      </c>
      <c r="Y140" s="83"/>
      <c r="Z140" s="87"/>
      <c r="AA140" s="87"/>
      <c r="AB140" s="87"/>
      <c r="AC140" s="87"/>
      <c r="AD140" s="83"/>
      <c r="AE140" s="83"/>
      <c r="AF140" s="87"/>
    </row>
    <row r="141" spans="1:32" s="11" customFormat="1" ht="16.5">
      <c r="A141" s="111" t="s">
        <v>54</v>
      </c>
      <c r="B141" s="129">
        <v>200</v>
      </c>
      <c r="C141" s="129"/>
      <c r="D141" s="129"/>
      <c r="E141" s="129">
        <v>2</v>
      </c>
      <c r="F141" s="129"/>
      <c r="G141" s="129"/>
      <c r="H141" s="129"/>
      <c r="I141" s="129">
        <v>95.7</v>
      </c>
      <c r="J141" s="129">
        <v>42.9</v>
      </c>
      <c r="K141" s="129"/>
      <c r="L141" s="129"/>
      <c r="M141" s="129"/>
      <c r="N141" s="129">
        <v>58.3</v>
      </c>
      <c r="O141" s="129"/>
      <c r="P141" s="129"/>
      <c r="Q141" s="129"/>
      <c r="R141" s="129"/>
      <c r="S141" s="129"/>
      <c r="T141" s="129"/>
      <c r="U141" s="129"/>
      <c r="V141" s="129"/>
      <c r="W141" s="129">
        <v>7.9</v>
      </c>
      <c r="X141" s="107"/>
      <c r="Y141" s="107"/>
      <c r="Z141" s="107"/>
      <c r="AA141" s="129"/>
      <c r="AB141" s="129"/>
      <c r="AC141" s="129"/>
      <c r="AD141" s="107"/>
      <c r="AE141" s="107"/>
      <c r="AF141" s="107"/>
    </row>
    <row r="142" spans="1:32" s="11" customFormat="1" ht="12.75">
      <c r="A142" s="112" t="s">
        <v>9</v>
      </c>
      <c r="B142" s="130">
        <v>42</v>
      </c>
      <c r="C142" s="86">
        <v>42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</row>
    <row r="143" spans="1:32" s="11" customFormat="1" ht="12.75">
      <c r="A143" s="112" t="s">
        <v>132</v>
      </c>
      <c r="B143" s="130">
        <v>60</v>
      </c>
      <c r="C143" s="86"/>
      <c r="D143" s="86"/>
      <c r="E143" s="86">
        <v>49.34</v>
      </c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>
        <v>1.5</v>
      </c>
      <c r="X143" s="86">
        <v>0.24</v>
      </c>
      <c r="Y143" s="86"/>
      <c r="Z143" s="86">
        <v>3</v>
      </c>
      <c r="AA143" s="86"/>
      <c r="AB143" s="86"/>
      <c r="AC143" s="86"/>
      <c r="AD143" s="86"/>
      <c r="AE143" s="86">
        <v>2.1</v>
      </c>
      <c r="AF143" s="86"/>
    </row>
    <row r="144" spans="1:32" s="11" customFormat="1" ht="12.75">
      <c r="A144" s="85" t="s">
        <v>39</v>
      </c>
      <c r="B144" s="87">
        <v>70</v>
      </c>
      <c r="C144" s="83"/>
      <c r="D144" s="83">
        <v>70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6"/>
      <c r="AA144" s="83"/>
      <c r="AB144" s="83"/>
      <c r="AC144" s="83"/>
      <c r="AD144" s="83"/>
      <c r="AE144" s="83"/>
      <c r="AF144" s="86"/>
    </row>
    <row r="145" spans="1:32" s="11" customFormat="1" ht="12.75">
      <c r="A145" s="85" t="s">
        <v>193</v>
      </c>
      <c r="B145" s="87">
        <v>180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>
        <v>180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3"/>
      <c r="Y145" s="83"/>
      <c r="Z145" s="83"/>
      <c r="AA145" s="87"/>
      <c r="AB145" s="87"/>
      <c r="AC145" s="87"/>
      <c r="AD145" s="83"/>
      <c r="AE145" s="83"/>
      <c r="AF145" s="83"/>
    </row>
    <row r="146" spans="1:32" ht="12.75">
      <c r="A146" s="134"/>
      <c r="B146" s="135">
        <f>SUM(B140:B145)</f>
        <v>802</v>
      </c>
      <c r="C146" s="96"/>
      <c r="D146" s="96"/>
      <c r="E146" s="96"/>
      <c r="F146" s="96" t="s">
        <v>171</v>
      </c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4"/>
      <c r="Y146" s="94"/>
      <c r="Z146" s="96"/>
      <c r="AA146" s="96"/>
      <c r="AB146" s="96"/>
      <c r="AC146" s="96"/>
      <c r="AD146" s="94"/>
      <c r="AE146" s="94"/>
      <c r="AF146" s="96"/>
    </row>
    <row r="147" spans="1:32" ht="12.75">
      <c r="A147" s="136"/>
      <c r="B147" s="137">
        <f>B146+B138</f>
        <v>1462</v>
      </c>
      <c r="C147" s="100">
        <f>SUM(C133:C146)</f>
        <v>72</v>
      </c>
      <c r="D147" s="100">
        <f>SUM(D133:D146)</f>
        <v>120</v>
      </c>
      <c r="E147" s="100">
        <f>SUM(E133:E146)</f>
        <v>53.84</v>
      </c>
      <c r="F147" s="100"/>
      <c r="G147" s="100">
        <f aca="true" t="shared" si="5" ref="G147:N147">SUM(G133:G146)</f>
        <v>0</v>
      </c>
      <c r="H147" s="100">
        <f t="shared" si="5"/>
        <v>0</v>
      </c>
      <c r="I147" s="100">
        <f t="shared" si="5"/>
        <v>95.7</v>
      </c>
      <c r="J147" s="100">
        <f t="shared" si="5"/>
        <v>194.9</v>
      </c>
      <c r="K147" s="100">
        <f t="shared" si="5"/>
        <v>37</v>
      </c>
      <c r="L147" s="100">
        <f t="shared" si="5"/>
        <v>0</v>
      </c>
      <c r="M147" s="100">
        <f t="shared" si="5"/>
        <v>180</v>
      </c>
      <c r="N147" s="100">
        <f t="shared" si="5"/>
        <v>58.3</v>
      </c>
      <c r="O147" s="100"/>
      <c r="P147" s="100"/>
      <c r="Q147" s="100"/>
      <c r="R147" s="100">
        <f>SUM(R133:R146)</f>
        <v>76.7</v>
      </c>
      <c r="S147" s="100">
        <f>SUM(S133:S146)</f>
        <v>180</v>
      </c>
      <c r="T147" s="100">
        <f>SUM(T133:T146)</f>
        <v>0</v>
      </c>
      <c r="U147" s="100"/>
      <c r="V147" s="100">
        <f>SUM(V133:V146)</f>
        <v>0</v>
      </c>
      <c r="W147" s="100">
        <f>SUM(W133:W146)</f>
        <v>24.700000000000003</v>
      </c>
      <c r="X147" s="100">
        <f>SUM(X133:X146)</f>
        <v>13.09</v>
      </c>
      <c r="Y147" s="100">
        <f>SUM(Y133:Y146)</f>
        <v>124.2</v>
      </c>
      <c r="Z147" s="100">
        <f>SUM(Z133:Z146)</f>
        <v>10.5</v>
      </c>
      <c r="AA147" s="100"/>
      <c r="AB147" s="100">
        <f>SUM(AB133:AB146)</f>
        <v>1.5</v>
      </c>
      <c r="AC147" s="100">
        <f>SUM(AC133:AC146)</f>
        <v>0</v>
      </c>
      <c r="AD147" s="100"/>
      <c r="AE147" s="100">
        <f>SUM(AE133:AE146)</f>
        <v>2.1</v>
      </c>
      <c r="AF147" s="101">
        <v>3</v>
      </c>
    </row>
    <row r="148" spans="1:32" ht="96" customHeight="1">
      <c r="A148" s="138">
        <v>9</v>
      </c>
      <c r="B148" s="138"/>
      <c r="C148" s="80" t="s">
        <v>61</v>
      </c>
      <c r="D148" s="80" t="s">
        <v>62</v>
      </c>
      <c r="E148" s="80" t="s">
        <v>63</v>
      </c>
      <c r="F148" s="80" t="s">
        <v>64</v>
      </c>
      <c r="G148" s="81" t="s">
        <v>65</v>
      </c>
      <c r="H148" s="81" t="s">
        <v>66</v>
      </c>
      <c r="I148" s="80" t="s">
        <v>67</v>
      </c>
      <c r="J148" s="80" t="s">
        <v>68</v>
      </c>
      <c r="K148" s="80" t="s">
        <v>69</v>
      </c>
      <c r="L148" s="80" t="s">
        <v>70</v>
      </c>
      <c r="M148" s="80" t="s">
        <v>71</v>
      </c>
      <c r="N148" s="80" t="s">
        <v>72</v>
      </c>
      <c r="O148" s="80" t="s">
        <v>94</v>
      </c>
      <c r="P148" s="80" t="s">
        <v>73</v>
      </c>
      <c r="Q148" s="80" t="s">
        <v>74</v>
      </c>
      <c r="R148" s="80" t="s">
        <v>75</v>
      </c>
      <c r="S148" s="80" t="s">
        <v>76</v>
      </c>
      <c r="T148" s="80" t="s">
        <v>77</v>
      </c>
      <c r="U148" s="80" t="s">
        <v>78</v>
      </c>
      <c r="V148" s="80" t="s">
        <v>79</v>
      </c>
      <c r="W148" s="80" t="s">
        <v>80</v>
      </c>
      <c r="X148" s="80" t="s">
        <v>81</v>
      </c>
      <c r="Y148" s="80" t="s">
        <v>82</v>
      </c>
      <c r="Z148" s="80" t="s">
        <v>83</v>
      </c>
      <c r="AA148" s="80" t="s">
        <v>84</v>
      </c>
      <c r="AB148" s="80" t="s">
        <v>85</v>
      </c>
      <c r="AC148" s="80" t="s">
        <v>86</v>
      </c>
      <c r="AD148" s="80" t="s">
        <v>87</v>
      </c>
      <c r="AE148" s="80" t="s">
        <v>133</v>
      </c>
      <c r="AF148" s="80" t="s">
        <v>88</v>
      </c>
    </row>
    <row r="149" spans="1:32" ht="12.75">
      <c r="A149" s="139" t="s">
        <v>90</v>
      </c>
      <c r="B149" s="138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</row>
    <row r="150" spans="1:32" s="11" customFormat="1" ht="14.25" customHeight="1">
      <c r="A150" s="111" t="s">
        <v>47</v>
      </c>
      <c r="B150" s="129">
        <v>100</v>
      </c>
      <c r="C150" s="107"/>
      <c r="D150" s="107">
        <v>19</v>
      </c>
      <c r="E150" s="107"/>
      <c r="F150" s="107"/>
      <c r="G150" s="107"/>
      <c r="H150" s="107"/>
      <c r="I150" s="107"/>
      <c r="J150" s="107"/>
      <c r="K150" s="107"/>
      <c r="L150" s="107"/>
      <c r="M150" s="107"/>
      <c r="N150" s="107">
        <v>86</v>
      </c>
      <c r="O150" s="107"/>
      <c r="P150" s="107"/>
      <c r="Q150" s="107"/>
      <c r="R150" s="107">
        <v>23</v>
      </c>
      <c r="S150" s="107"/>
      <c r="T150" s="107"/>
      <c r="U150" s="107"/>
      <c r="V150" s="107"/>
      <c r="W150" s="107">
        <v>7</v>
      </c>
      <c r="X150" s="107"/>
      <c r="Y150" s="107"/>
      <c r="Z150" s="107"/>
      <c r="AA150" s="107"/>
      <c r="AB150" s="107"/>
      <c r="AC150" s="107"/>
      <c r="AD150" s="107"/>
      <c r="AE150" s="107"/>
      <c r="AF150" s="107"/>
    </row>
    <row r="151" spans="1:32" s="11" customFormat="1" ht="12.75">
      <c r="A151" s="85" t="s">
        <v>60</v>
      </c>
      <c r="B151" s="87">
        <v>180</v>
      </c>
      <c r="C151" s="83"/>
      <c r="D151" s="83"/>
      <c r="E151" s="83"/>
      <c r="F151" s="83"/>
      <c r="G151" s="83">
        <v>43.8</v>
      </c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>
        <v>6.4</v>
      </c>
      <c r="X151" s="83"/>
      <c r="Y151" s="83"/>
      <c r="Z151" s="83"/>
      <c r="AA151" s="83"/>
      <c r="AB151" s="83"/>
      <c r="AC151" s="83"/>
      <c r="AD151" s="83"/>
      <c r="AE151" s="83"/>
      <c r="AF151" s="83"/>
    </row>
    <row r="152" spans="1:32" s="11" customFormat="1" ht="12.75">
      <c r="A152" s="85" t="s">
        <v>48</v>
      </c>
      <c r="B152" s="87">
        <v>200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>
        <v>200</v>
      </c>
      <c r="S152" s="83"/>
      <c r="T152" s="83"/>
      <c r="U152" s="83"/>
      <c r="V152" s="83"/>
      <c r="W152" s="83"/>
      <c r="X152" s="83"/>
      <c r="Y152" s="83"/>
      <c r="Z152" s="83">
        <v>7.5</v>
      </c>
      <c r="AA152" s="83"/>
      <c r="AB152" s="83"/>
      <c r="AC152" s="83">
        <v>6</v>
      </c>
      <c r="AD152" s="83"/>
      <c r="AE152" s="83"/>
      <c r="AF152" s="83"/>
    </row>
    <row r="153" spans="1:32" s="11" customFormat="1" ht="12.75">
      <c r="A153" s="85" t="s">
        <v>39</v>
      </c>
      <c r="B153" s="87">
        <v>50</v>
      </c>
      <c r="C153" s="83"/>
      <c r="D153" s="83">
        <v>50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6"/>
      <c r="AA153" s="83"/>
      <c r="AB153" s="83"/>
      <c r="AC153" s="83"/>
      <c r="AD153" s="83"/>
      <c r="AE153" s="83"/>
      <c r="AF153" s="86"/>
    </row>
    <row r="154" spans="1:32" s="11" customFormat="1" ht="12.75">
      <c r="A154" s="112" t="s">
        <v>9</v>
      </c>
      <c r="B154" s="130">
        <v>30</v>
      </c>
      <c r="C154" s="86">
        <v>30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</row>
    <row r="155" spans="1:32" ht="12.75">
      <c r="A155" s="132" t="s">
        <v>91</v>
      </c>
      <c r="B155" s="140">
        <f>SUM(B76:B81)</f>
        <v>780</v>
      </c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1:32" ht="12.75">
      <c r="A156" s="109" t="s">
        <v>103</v>
      </c>
      <c r="B156" s="110">
        <v>100</v>
      </c>
      <c r="C156" s="104"/>
      <c r="D156" s="104"/>
      <c r="E156" s="104"/>
      <c r="F156" s="104"/>
      <c r="G156" s="104"/>
      <c r="H156" s="104"/>
      <c r="I156" s="104"/>
      <c r="J156" s="104">
        <v>100</v>
      </c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1:32" s="11" customFormat="1" ht="12.75">
      <c r="A157" s="112" t="s">
        <v>25</v>
      </c>
      <c r="B157" s="130">
        <v>250</v>
      </c>
      <c r="C157" s="86"/>
      <c r="D157" s="86"/>
      <c r="E157" s="86"/>
      <c r="F157" s="86"/>
      <c r="G157" s="86">
        <v>25</v>
      </c>
      <c r="H157" s="86"/>
      <c r="I157" s="86"/>
      <c r="J157" s="86">
        <v>20</v>
      </c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>
        <v>5</v>
      </c>
      <c r="X157" s="86"/>
      <c r="Y157" s="86"/>
      <c r="Z157" s="86"/>
      <c r="AA157" s="86"/>
      <c r="AB157" s="86"/>
      <c r="AC157" s="86"/>
      <c r="AD157" s="86"/>
      <c r="AE157" s="86"/>
      <c r="AF157" s="86"/>
    </row>
    <row r="158" spans="1:32" s="11" customFormat="1" ht="12.75">
      <c r="A158" s="85" t="s">
        <v>44</v>
      </c>
      <c r="B158" s="87">
        <v>150</v>
      </c>
      <c r="C158" s="83"/>
      <c r="D158" s="83"/>
      <c r="E158" s="83">
        <v>10.5</v>
      </c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119">
        <v>185.3</v>
      </c>
      <c r="R158" s="83"/>
      <c r="S158" s="83"/>
      <c r="T158" s="83"/>
      <c r="U158" s="83"/>
      <c r="V158" s="83"/>
      <c r="W158" s="83">
        <v>10.5</v>
      </c>
      <c r="X158" s="83"/>
      <c r="Y158" s="83"/>
      <c r="Z158" s="83"/>
      <c r="AA158" s="83"/>
      <c r="AB158" s="83"/>
      <c r="AC158" s="83"/>
      <c r="AD158" s="83"/>
      <c r="AE158" s="83"/>
      <c r="AF158" s="83"/>
    </row>
    <row r="159" spans="1:32" ht="12.75">
      <c r="A159" s="82" t="s">
        <v>136</v>
      </c>
      <c r="B159" s="83">
        <v>180</v>
      </c>
      <c r="C159" s="83"/>
      <c r="D159" s="83"/>
      <c r="E159" s="83">
        <v>3.6</v>
      </c>
      <c r="F159" s="83"/>
      <c r="G159" s="83"/>
      <c r="H159" s="83"/>
      <c r="I159" s="83">
        <v>58.56</v>
      </c>
      <c r="J159" s="83">
        <v>74</v>
      </c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>
        <v>6.8</v>
      </c>
      <c r="Y159" s="83"/>
      <c r="Z159" s="83">
        <v>1</v>
      </c>
      <c r="AA159" s="83"/>
      <c r="AB159" s="83"/>
      <c r="AC159" s="83"/>
      <c r="AD159" s="83"/>
      <c r="AE159" s="83"/>
      <c r="AF159"/>
    </row>
    <row r="160" spans="1:32" s="11" customFormat="1" ht="12.75">
      <c r="A160" s="112" t="s">
        <v>9</v>
      </c>
      <c r="B160" s="130">
        <v>42</v>
      </c>
      <c r="C160" s="86">
        <v>42</v>
      </c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1:32" s="11" customFormat="1" ht="12.75">
      <c r="A161" s="85" t="s">
        <v>39</v>
      </c>
      <c r="B161" s="87">
        <v>50</v>
      </c>
      <c r="C161" s="83"/>
      <c r="D161" s="83">
        <v>50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6"/>
      <c r="AA161" s="83"/>
      <c r="AB161" s="83"/>
      <c r="AC161" s="83"/>
      <c r="AD161" s="83"/>
      <c r="AE161" s="83"/>
      <c r="AF161" s="86"/>
    </row>
    <row r="162" spans="1:32" s="11" customFormat="1" ht="12.75">
      <c r="A162" s="85" t="s">
        <v>198</v>
      </c>
      <c r="B162" s="87">
        <v>200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>
        <v>200</v>
      </c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6"/>
      <c r="AA162" s="83"/>
      <c r="AB162" s="83"/>
      <c r="AC162" s="83"/>
      <c r="AD162" s="83"/>
      <c r="AE162" s="83"/>
      <c r="AF162" s="86"/>
    </row>
    <row r="163" spans="1:32" ht="12.75">
      <c r="A163" s="134"/>
      <c r="B163" s="135">
        <f>SUM(B156:B162)</f>
        <v>972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4"/>
      <c r="Y163" s="95"/>
      <c r="Z163" s="96"/>
      <c r="AA163" s="96"/>
      <c r="AB163" s="96"/>
      <c r="AC163" s="96"/>
      <c r="AD163" s="94"/>
      <c r="AE163" s="94"/>
      <c r="AF163" s="96"/>
    </row>
    <row r="164" spans="1:32" ht="12.75">
      <c r="A164" s="136"/>
      <c r="B164" s="137">
        <f>B163+B155</f>
        <v>1752</v>
      </c>
      <c r="C164" s="100">
        <f>SUM(C150:C163)</f>
        <v>72</v>
      </c>
      <c r="D164" s="100">
        <f>SUM(D150:D163)</f>
        <v>119</v>
      </c>
      <c r="E164" s="100">
        <f>SUM(E150:E163)</f>
        <v>14.1</v>
      </c>
      <c r="F164" s="100">
        <f>SUM(F150:F163)</f>
        <v>0</v>
      </c>
      <c r="G164" s="100">
        <f>SUM(G150:G163)</f>
        <v>68.8</v>
      </c>
      <c r="H164" s="100"/>
      <c r="I164" s="100">
        <f aca="true" t="shared" si="6" ref="I164:N164">SUM(I150:I163)</f>
        <v>58.56</v>
      </c>
      <c r="J164" s="100">
        <f t="shared" si="6"/>
        <v>194</v>
      </c>
      <c r="K164" s="100">
        <f t="shared" si="6"/>
        <v>0</v>
      </c>
      <c r="L164" s="100">
        <f t="shared" si="6"/>
        <v>0</v>
      </c>
      <c r="M164" s="100">
        <f t="shared" si="6"/>
        <v>200</v>
      </c>
      <c r="N164" s="100">
        <f t="shared" si="6"/>
        <v>86</v>
      </c>
      <c r="O164" s="100"/>
      <c r="P164" s="100"/>
      <c r="Q164" s="100">
        <f>SUM(Q150:Q163)</f>
        <v>185.3</v>
      </c>
      <c r="R164" s="100">
        <f>SUM(R150:R163)</f>
        <v>223</v>
      </c>
      <c r="S164" s="100">
        <f>SUM(S150:S163)</f>
        <v>0</v>
      </c>
      <c r="T164" s="100">
        <f>SUM(T150:T163)</f>
        <v>0</v>
      </c>
      <c r="U164" s="100"/>
      <c r="V164" s="100">
        <f>SUM(V150:V163)</f>
        <v>0</v>
      </c>
      <c r="W164" s="100">
        <f>SUM(W150:W163)</f>
        <v>28.9</v>
      </c>
      <c r="X164" s="100">
        <f>SUM(X150:X163)</f>
        <v>6.8</v>
      </c>
      <c r="Y164" s="100">
        <f>SUM(Y150:Y163)</f>
        <v>0</v>
      </c>
      <c r="Z164" s="100">
        <f>SUM(Z150:Z163)</f>
        <v>8.5</v>
      </c>
      <c r="AA164" s="100"/>
      <c r="AB164" s="100">
        <f>SUM(AB150:AB163)</f>
        <v>0</v>
      </c>
      <c r="AC164" s="100">
        <f>SUM(AC150:AC163)</f>
        <v>6</v>
      </c>
      <c r="AD164" s="100"/>
      <c r="AE164" s="100"/>
      <c r="AF164" s="101">
        <v>3</v>
      </c>
    </row>
    <row r="165" spans="1:32" ht="103.5" customHeight="1">
      <c r="A165" s="138">
        <v>10</v>
      </c>
      <c r="B165" s="138"/>
      <c r="C165" s="80" t="s">
        <v>61</v>
      </c>
      <c r="D165" s="80" t="s">
        <v>62</v>
      </c>
      <c r="E165" s="80" t="s">
        <v>63</v>
      </c>
      <c r="F165" s="80" t="s">
        <v>64</v>
      </c>
      <c r="G165" s="81" t="s">
        <v>65</v>
      </c>
      <c r="H165" s="81" t="s">
        <v>66</v>
      </c>
      <c r="I165" s="80" t="s">
        <v>67</v>
      </c>
      <c r="J165" s="80" t="s">
        <v>68</v>
      </c>
      <c r="K165" s="80" t="s">
        <v>69</v>
      </c>
      <c r="L165" s="80" t="s">
        <v>70</v>
      </c>
      <c r="M165" s="80" t="s">
        <v>71</v>
      </c>
      <c r="N165" s="80" t="s">
        <v>72</v>
      </c>
      <c r="O165" s="80" t="s">
        <v>94</v>
      </c>
      <c r="P165" s="80" t="s">
        <v>73</v>
      </c>
      <c r="Q165" s="80" t="s">
        <v>74</v>
      </c>
      <c r="R165" s="80" t="s">
        <v>75</v>
      </c>
      <c r="S165" s="80" t="s">
        <v>76</v>
      </c>
      <c r="T165" s="80" t="s">
        <v>77</v>
      </c>
      <c r="U165" s="80" t="s">
        <v>78</v>
      </c>
      <c r="V165" s="80" t="s">
        <v>79</v>
      </c>
      <c r="W165" s="80" t="s">
        <v>80</v>
      </c>
      <c r="X165" s="80" t="s">
        <v>81</v>
      </c>
      <c r="Y165" s="80" t="s">
        <v>82</v>
      </c>
      <c r="Z165" s="80" t="s">
        <v>83</v>
      </c>
      <c r="AA165" s="80" t="s">
        <v>84</v>
      </c>
      <c r="AB165" s="80" t="s">
        <v>85</v>
      </c>
      <c r="AC165" s="80" t="s">
        <v>86</v>
      </c>
      <c r="AD165" s="80" t="s">
        <v>87</v>
      </c>
      <c r="AE165" s="80" t="s">
        <v>133</v>
      </c>
      <c r="AF165" s="80" t="s">
        <v>88</v>
      </c>
    </row>
    <row r="166" spans="1:32" ht="12.75">
      <c r="A166" s="139" t="s">
        <v>90</v>
      </c>
      <c r="B166" s="138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</row>
    <row r="167" spans="1:32" s="11" customFormat="1" ht="16.5">
      <c r="A167" s="85" t="s">
        <v>199</v>
      </c>
      <c r="B167" s="87">
        <v>180</v>
      </c>
      <c r="C167" s="83"/>
      <c r="D167" s="83"/>
      <c r="E167" s="83"/>
      <c r="F167" s="83"/>
      <c r="G167" s="83"/>
      <c r="H167" s="83">
        <v>37.2</v>
      </c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>
        <v>48</v>
      </c>
      <c r="V167" s="83"/>
      <c r="W167" s="83">
        <v>3.6</v>
      </c>
      <c r="X167" s="83"/>
      <c r="Y167" s="83"/>
      <c r="Z167" s="83"/>
      <c r="AA167" s="83"/>
      <c r="AB167" s="83"/>
      <c r="AC167" s="83"/>
      <c r="AD167" s="83"/>
      <c r="AE167" s="83"/>
      <c r="AF167" s="83"/>
    </row>
    <row r="168" spans="1:32" ht="12.75">
      <c r="A168" s="228" t="s">
        <v>127</v>
      </c>
      <c r="B168" s="83">
        <v>50</v>
      </c>
      <c r="C168" s="84"/>
      <c r="D168" s="84"/>
      <c r="E168" s="84">
        <v>4.2</v>
      </c>
      <c r="F168" s="84"/>
      <c r="G168" s="84"/>
      <c r="H168" s="84"/>
      <c r="I168" s="84"/>
      <c r="J168" s="84">
        <v>8.5</v>
      </c>
      <c r="K168" s="84"/>
      <c r="L168" s="84"/>
      <c r="M168" s="84"/>
      <c r="N168" s="84"/>
      <c r="O168" s="84"/>
      <c r="P168" s="84"/>
      <c r="Q168" s="84"/>
      <c r="R168" s="84">
        <v>21</v>
      </c>
      <c r="S168" s="84"/>
      <c r="T168" s="84"/>
      <c r="U168" s="84"/>
      <c r="V168" s="84"/>
      <c r="W168" s="84">
        <v>4.15</v>
      </c>
      <c r="X168" s="83"/>
      <c r="Y168" s="83"/>
      <c r="Z168" s="86"/>
      <c r="AA168" s="84"/>
      <c r="AB168" s="84"/>
      <c r="AC168" s="84"/>
      <c r="AD168" s="83"/>
      <c r="AE168" s="86"/>
      <c r="AF168"/>
    </row>
    <row r="169" spans="1:32" s="11" customFormat="1" ht="16.5">
      <c r="A169" s="85" t="s">
        <v>55</v>
      </c>
      <c r="B169" s="87">
        <v>200</v>
      </c>
      <c r="C169" s="83"/>
      <c r="D169" s="83"/>
      <c r="E169" s="83"/>
      <c r="F169" s="83">
        <v>5</v>
      </c>
      <c r="G169" s="83"/>
      <c r="H169" s="83"/>
      <c r="I169" s="83"/>
      <c r="J169" s="83"/>
      <c r="K169" s="83"/>
      <c r="L169" s="83"/>
      <c r="M169" s="119">
        <v>100</v>
      </c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>
        <v>7.5</v>
      </c>
      <c r="AA169" s="83"/>
      <c r="AB169" s="83"/>
      <c r="AC169" s="83"/>
      <c r="AD169" s="83"/>
      <c r="AE169" s="83"/>
      <c r="AF169" s="83"/>
    </row>
    <row r="170" spans="1:32" s="11" customFormat="1" ht="12.75">
      <c r="A170" s="84" t="s">
        <v>138</v>
      </c>
      <c r="B170" s="83">
        <v>200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>
        <v>200</v>
      </c>
      <c r="S170" s="87"/>
      <c r="T170" s="87"/>
      <c r="U170" s="87"/>
      <c r="V170" s="87"/>
      <c r="W170" s="87"/>
      <c r="X170" s="83"/>
      <c r="Y170" s="83"/>
      <c r="Z170" s="83"/>
      <c r="AA170" s="87"/>
      <c r="AB170" s="87"/>
      <c r="AC170" s="87"/>
      <c r="AD170" s="83"/>
      <c r="AE170" s="83"/>
      <c r="AF170" s="83"/>
    </row>
    <row r="171" spans="1:32" s="11" customFormat="1" ht="12.75">
      <c r="A171" s="112" t="s">
        <v>9</v>
      </c>
      <c r="B171" s="130">
        <v>30</v>
      </c>
      <c r="C171" s="86">
        <v>30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</row>
    <row r="172" spans="1:32" s="11" customFormat="1" ht="12.75">
      <c r="A172" s="85" t="s">
        <v>39</v>
      </c>
      <c r="B172" s="87">
        <v>50</v>
      </c>
      <c r="C172" s="83"/>
      <c r="D172" s="83">
        <v>50</v>
      </c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6"/>
      <c r="AA172" s="83"/>
      <c r="AB172" s="83"/>
      <c r="AC172" s="83"/>
      <c r="AD172" s="83"/>
      <c r="AE172" s="83"/>
      <c r="AF172" s="86"/>
    </row>
    <row r="173" spans="1:32" ht="12.75">
      <c r="A173" s="132" t="s">
        <v>91</v>
      </c>
      <c r="B173" s="140">
        <f>SUM(B167:B172)</f>
        <v>710</v>
      </c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</row>
    <row r="174" spans="1:32" s="11" customFormat="1" ht="12.75" customHeight="1">
      <c r="A174" s="85" t="s">
        <v>56</v>
      </c>
      <c r="B174" s="87">
        <v>100</v>
      </c>
      <c r="C174" s="83"/>
      <c r="D174" s="83"/>
      <c r="E174" s="83"/>
      <c r="F174" s="83"/>
      <c r="G174" s="83"/>
      <c r="H174" s="83"/>
      <c r="I174" s="83"/>
      <c r="J174" s="83">
        <v>100</v>
      </c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>
        <v>5</v>
      </c>
      <c r="Y174" s="83"/>
      <c r="Z174" s="83"/>
      <c r="AA174" s="83"/>
      <c r="AB174" s="83"/>
      <c r="AC174" s="83"/>
      <c r="AD174" s="83"/>
      <c r="AE174" s="83"/>
      <c r="AF174" s="83"/>
    </row>
    <row r="175" spans="1:32" s="11" customFormat="1" ht="12" customHeight="1">
      <c r="A175" s="112" t="s">
        <v>147</v>
      </c>
      <c r="B175" s="130">
        <v>250</v>
      </c>
      <c r="C175" s="86"/>
      <c r="D175" s="86"/>
      <c r="E175" s="86"/>
      <c r="F175" s="86"/>
      <c r="G175" s="86">
        <v>20</v>
      </c>
      <c r="H175" s="86"/>
      <c r="I175" s="86">
        <v>62.5</v>
      </c>
      <c r="J175" s="86">
        <v>20</v>
      </c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>
        <v>5</v>
      </c>
      <c r="X175" s="86"/>
      <c r="Y175" s="86"/>
      <c r="Z175" s="86"/>
      <c r="AA175" s="86"/>
      <c r="AB175" s="86"/>
      <c r="AC175" s="86"/>
      <c r="AD175" s="86"/>
      <c r="AE175" s="86"/>
      <c r="AF175" s="86"/>
    </row>
    <row r="176" spans="1:32" s="11" customFormat="1" ht="12.75">
      <c r="A176" s="85" t="s">
        <v>117</v>
      </c>
      <c r="B176" s="87">
        <v>110</v>
      </c>
      <c r="C176" s="83"/>
      <c r="D176" s="83"/>
      <c r="E176" s="83">
        <v>6.6</v>
      </c>
      <c r="F176" s="83"/>
      <c r="G176" s="83"/>
      <c r="H176" s="83"/>
      <c r="I176" s="83"/>
      <c r="J176" s="83"/>
      <c r="K176" s="83"/>
      <c r="L176" s="83"/>
      <c r="M176" s="83"/>
      <c r="N176" s="83"/>
      <c r="O176" s="83">
        <v>151.6</v>
      </c>
      <c r="P176" s="83"/>
      <c r="Q176" s="83"/>
      <c r="R176" s="83"/>
      <c r="S176" s="83"/>
      <c r="T176" s="83"/>
      <c r="U176" s="83"/>
      <c r="V176" s="83"/>
      <c r="W176" s="83"/>
      <c r="X176" s="83">
        <v>6.6</v>
      </c>
      <c r="Y176" s="83"/>
      <c r="Z176" s="83"/>
      <c r="AA176" s="83"/>
      <c r="AB176" s="83"/>
      <c r="AC176" s="83"/>
      <c r="AD176" s="83"/>
      <c r="AE176" s="83"/>
      <c r="AF176" s="83"/>
    </row>
    <row r="177" spans="1:32" s="47" customFormat="1" ht="12.75">
      <c r="A177" s="85" t="s">
        <v>45</v>
      </c>
      <c r="B177" s="87">
        <v>180</v>
      </c>
      <c r="C177" s="83"/>
      <c r="D177" s="83"/>
      <c r="E177" s="83"/>
      <c r="F177" s="83"/>
      <c r="G177" s="83"/>
      <c r="H177" s="83"/>
      <c r="I177" s="83">
        <v>151.2</v>
      </c>
      <c r="J177" s="83"/>
      <c r="K177" s="83"/>
      <c r="L177" s="83"/>
      <c r="M177" s="83"/>
      <c r="N177" s="83"/>
      <c r="O177" s="83"/>
      <c r="P177" s="83"/>
      <c r="Q177" s="83"/>
      <c r="R177" s="83">
        <v>27</v>
      </c>
      <c r="S177" s="83"/>
      <c r="T177" s="83"/>
      <c r="U177" s="83"/>
      <c r="V177" s="83"/>
      <c r="W177" s="83">
        <v>8</v>
      </c>
      <c r="X177" s="83"/>
      <c r="Y177" s="83"/>
      <c r="Z177" s="83"/>
      <c r="AA177" s="83"/>
      <c r="AB177" s="83"/>
      <c r="AC177" s="83"/>
      <c r="AD177" s="83"/>
      <c r="AE177" s="83"/>
      <c r="AF177" s="83"/>
    </row>
    <row r="178" spans="1:32" s="11" customFormat="1" ht="12.75">
      <c r="A178" s="112" t="s">
        <v>9</v>
      </c>
      <c r="B178" s="130">
        <v>42</v>
      </c>
      <c r="C178" s="86">
        <v>42</v>
      </c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</row>
    <row r="179" spans="1:32" s="11" customFormat="1" ht="15" customHeight="1">
      <c r="A179" s="85" t="s">
        <v>59</v>
      </c>
      <c r="B179" s="87">
        <v>200</v>
      </c>
      <c r="C179" s="83"/>
      <c r="D179" s="83"/>
      <c r="E179" s="83"/>
      <c r="F179" s="83"/>
      <c r="G179" s="83"/>
      <c r="H179" s="83"/>
      <c r="I179" s="83"/>
      <c r="J179" s="83"/>
      <c r="K179" s="83"/>
      <c r="L179" s="83">
        <v>25</v>
      </c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>
        <v>10</v>
      </c>
      <c r="AA179" s="83"/>
      <c r="AB179" s="83"/>
      <c r="AC179" s="83"/>
      <c r="AD179" s="83"/>
      <c r="AE179" s="83"/>
      <c r="AF179" s="83"/>
    </row>
    <row r="180" spans="1:32" s="11" customFormat="1" ht="12.75">
      <c r="A180" s="85" t="s">
        <v>39</v>
      </c>
      <c r="B180" s="87">
        <v>70</v>
      </c>
      <c r="C180" s="83"/>
      <c r="D180" s="83">
        <v>70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6"/>
      <c r="AA180" s="83"/>
      <c r="AB180" s="83"/>
      <c r="AC180" s="83"/>
      <c r="AD180" s="83"/>
      <c r="AE180" s="83"/>
      <c r="AF180" s="86"/>
    </row>
    <row r="181" spans="1:32" ht="12.75">
      <c r="A181" s="134"/>
      <c r="B181" s="135">
        <f>SUM(B175:B180)</f>
        <v>852</v>
      </c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4"/>
      <c r="Y181" s="95"/>
      <c r="Z181" s="96"/>
      <c r="AA181" s="96"/>
      <c r="AB181" s="96"/>
      <c r="AC181" s="96"/>
      <c r="AD181" s="94"/>
      <c r="AE181" s="94"/>
      <c r="AF181" s="96"/>
    </row>
    <row r="182" spans="1:32" ht="12.75">
      <c r="A182" s="145"/>
      <c r="B182" s="135">
        <f>B181+B173</f>
        <v>1562</v>
      </c>
      <c r="C182" s="122">
        <f aca="true" t="shared" si="7" ref="C182:M182">SUM(C167:C181)</f>
        <v>72</v>
      </c>
      <c r="D182" s="122">
        <f t="shared" si="7"/>
        <v>120</v>
      </c>
      <c r="E182" s="122">
        <f t="shared" si="7"/>
        <v>10.8</v>
      </c>
      <c r="F182" s="122">
        <f t="shared" si="7"/>
        <v>5</v>
      </c>
      <c r="G182" s="122">
        <f t="shared" si="7"/>
        <v>20</v>
      </c>
      <c r="H182" s="122">
        <f t="shared" si="7"/>
        <v>37.2</v>
      </c>
      <c r="I182" s="122">
        <f t="shared" si="7"/>
        <v>213.7</v>
      </c>
      <c r="J182" s="122">
        <f t="shared" si="7"/>
        <v>128.5</v>
      </c>
      <c r="K182" s="122">
        <f t="shared" si="7"/>
        <v>0</v>
      </c>
      <c r="L182" s="122">
        <f t="shared" si="7"/>
        <v>25</v>
      </c>
      <c r="M182" s="122">
        <f t="shared" si="7"/>
        <v>100</v>
      </c>
      <c r="N182" s="122"/>
      <c r="O182" s="122">
        <f>SUM(O167:O181)</f>
        <v>151.6</v>
      </c>
      <c r="P182" s="122"/>
      <c r="Q182" s="122"/>
      <c r="R182" s="122">
        <f>SUM(R167:R181)</f>
        <v>248</v>
      </c>
      <c r="S182" s="122"/>
      <c r="T182" s="122"/>
      <c r="U182" s="122">
        <f>SUM(U167:U181)</f>
        <v>48</v>
      </c>
      <c r="V182" s="122">
        <f>SUM(V167:V181)</f>
        <v>0</v>
      </c>
      <c r="W182" s="122">
        <f>SUM(W167:W181)</f>
        <v>20.75</v>
      </c>
      <c r="X182" s="122">
        <f>SUM(X167:X181)</f>
        <v>11.6</v>
      </c>
      <c r="Y182" s="122"/>
      <c r="Z182" s="122">
        <f>SUM(Z167:Z181)</f>
        <v>17.5</v>
      </c>
      <c r="AA182" s="122"/>
      <c r="AB182" s="122">
        <f>SUM(AB167:AB181)</f>
        <v>0</v>
      </c>
      <c r="AC182" s="122"/>
      <c r="AD182" s="122"/>
      <c r="AE182" s="122"/>
      <c r="AF182" s="101">
        <v>3</v>
      </c>
    </row>
    <row r="183" spans="1:32" ht="89.25" customHeight="1">
      <c r="A183" s="138">
        <v>11</v>
      </c>
      <c r="B183" s="138"/>
      <c r="C183" s="80" t="s">
        <v>61</v>
      </c>
      <c r="D183" s="80" t="s">
        <v>62</v>
      </c>
      <c r="E183" s="80" t="s">
        <v>63</v>
      </c>
      <c r="F183" s="80" t="s">
        <v>64</v>
      </c>
      <c r="G183" s="81" t="s">
        <v>65</v>
      </c>
      <c r="H183" s="81" t="s">
        <v>66</v>
      </c>
      <c r="I183" s="80" t="s">
        <v>67</v>
      </c>
      <c r="J183" s="80" t="s">
        <v>68</v>
      </c>
      <c r="K183" s="80" t="s">
        <v>69</v>
      </c>
      <c r="L183" s="80" t="s">
        <v>70</v>
      </c>
      <c r="M183" s="80" t="s">
        <v>71</v>
      </c>
      <c r="N183" s="80" t="s">
        <v>72</v>
      </c>
      <c r="O183" s="80" t="s">
        <v>94</v>
      </c>
      <c r="P183" s="80" t="s">
        <v>73</v>
      </c>
      <c r="Q183" s="80" t="s">
        <v>74</v>
      </c>
      <c r="R183" s="80" t="s">
        <v>75</v>
      </c>
      <c r="S183" s="80" t="s">
        <v>76</v>
      </c>
      <c r="T183" s="80" t="s">
        <v>77</v>
      </c>
      <c r="U183" s="80" t="s">
        <v>78</v>
      </c>
      <c r="V183" s="80" t="s">
        <v>79</v>
      </c>
      <c r="W183" s="80" t="s">
        <v>80</v>
      </c>
      <c r="X183" s="80" t="s">
        <v>81</v>
      </c>
      <c r="Y183" s="80" t="s">
        <v>82</v>
      </c>
      <c r="Z183" s="80" t="s">
        <v>83</v>
      </c>
      <c r="AA183" s="80" t="s">
        <v>84</v>
      </c>
      <c r="AB183" s="80" t="s">
        <v>85</v>
      </c>
      <c r="AC183" s="80" t="s">
        <v>86</v>
      </c>
      <c r="AD183" s="80" t="s">
        <v>87</v>
      </c>
      <c r="AE183" s="80" t="s">
        <v>133</v>
      </c>
      <c r="AF183" s="80" t="s">
        <v>88</v>
      </c>
    </row>
    <row r="184" spans="1:32" ht="12.75">
      <c r="A184" s="139" t="s">
        <v>90</v>
      </c>
      <c r="B184" s="138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</row>
    <row r="185" spans="1:32" s="11" customFormat="1" ht="28.5" customHeight="1">
      <c r="A185" s="85" t="s">
        <v>108</v>
      </c>
      <c r="B185" s="87">
        <v>270</v>
      </c>
      <c r="C185" s="83"/>
      <c r="D185" s="83"/>
      <c r="E185" s="83"/>
      <c r="F185" s="83"/>
      <c r="G185" s="83">
        <v>16.3</v>
      </c>
      <c r="H185" s="83"/>
      <c r="I185" s="83"/>
      <c r="J185" s="83"/>
      <c r="K185" s="83"/>
      <c r="L185" s="83">
        <v>25</v>
      </c>
      <c r="M185" s="83"/>
      <c r="N185" s="83"/>
      <c r="O185" s="83"/>
      <c r="P185" s="83"/>
      <c r="Q185" s="83"/>
      <c r="R185" s="83"/>
      <c r="S185" s="83"/>
      <c r="T185" s="83">
        <v>210</v>
      </c>
      <c r="U185" s="83"/>
      <c r="V185" s="83">
        <v>20</v>
      </c>
      <c r="W185" s="83"/>
      <c r="X185" s="83">
        <v>7</v>
      </c>
      <c r="Y185" s="83">
        <v>21.6</v>
      </c>
      <c r="Z185" s="83">
        <v>25</v>
      </c>
      <c r="AA185" s="83"/>
      <c r="AB185" s="83"/>
      <c r="AC185" s="83"/>
      <c r="AD185" s="83"/>
      <c r="AE185" s="83"/>
      <c r="AF185" s="83"/>
    </row>
    <row r="186" spans="1:32" s="11" customFormat="1" ht="16.5">
      <c r="A186" s="85" t="s">
        <v>152</v>
      </c>
      <c r="B186" s="87">
        <v>210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>
        <v>210</v>
      </c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</row>
    <row r="187" spans="1:32" s="11" customFormat="1" ht="12.75">
      <c r="A187" s="112" t="s">
        <v>19</v>
      </c>
      <c r="B187" s="130">
        <v>200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102"/>
      <c r="Z187" s="86">
        <v>7.5</v>
      </c>
      <c r="AA187" s="86"/>
      <c r="AB187" s="86">
        <v>2.5</v>
      </c>
      <c r="AC187" s="86"/>
      <c r="AD187" s="86"/>
      <c r="AE187" s="86"/>
      <c r="AF187" s="86"/>
    </row>
    <row r="188" spans="1:32" s="11" customFormat="1" ht="12.75">
      <c r="A188" s="85" t="s">
        <v>96</v>
      </c>
      <c r="B188" s="87">
        <v>130</v>
      </c>
      <c r="C188" s="87"/>
      <c r="D188" s="87"/>
      <c r="E188" s="87"/>
      <c r="F188" s="87"/>
      <c r="G188" s="87"/>
      <c r="H188" s="87"/>
      <c r="I188" s="87"/>
      <c r="J188" s="87"/>
      <c r="K188" s="87">
        <v>130</v>
      </c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3"/>
      <c r="Y188" s="83"/>
      <c r="Z188" s="83"/>
      <c r="AA188" s="87"/>
      <c r="AB188" s="87"/>
      <c r="AC188" s="87"/>
      <c r="AD188" s="83"/>
      <c r="AE188" s="83"/>
      <c r="AF188" s="83"/>
    </row>
    <row r="189" spans="1:32" s="11" customFormat="1" ht="12.75">
      <c r="A189" s="112" t="s">
        <v>9</v>
      </c>
      <c r="B189" s="130">
        <v>30</v>
      </c>
      <c r="C189" s="86">
        <v>30</v>
      </c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</row>
    <row r="190" spans="1:32" s="11" customFormat="1" ht="12.75">
      <c r="A190" s="85" t="s">
        <v>39</v>
      </c>
      <c r="B190" s="130">
        <v>50</v>
      </c>
      <c r="C190" s="86"/>
      <c r="D190" s="86">
        <v>50</v>
      </c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</row>
    <row r="191" spans="1:32" ht="12.75">
      <c r="A191" s="132" t="s">
        <v>91</v>
      </c>
      <c r="B191" s="140">
        <f>SUM(B185:B190)</f>
        <v>890</v>
      </c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</row>
    <row r="192" spans="1:32" ht="12.75">
      <c r="A192" s="109" t="s">
        <v>100</v>
      </c>
      <c r="B192" s="110">
        <v>100</v>
      </c>
      <c r="C192" s="104"/>
      <c r="D192" s="104"/>
      <c r="E192" s="104"/>
      <c r="F192" s="104"/>
      <c r="G192" s="104"/>
      <c r="H192" s="104"/>
      <c r="I192" s="104"/>
      <c r="J192" s="104">
        <v>100</v>
      </c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</row>
    <row r="193" spans="1:32" s="11" customFormat="1" ht="11.25" customHeight="1">
      <c r="A193" s="112" t="s">
        <v>153</v>
      </c>
      <c r="B193" s="130">
        <v>265</v>
      </c>
      <c r="C193" s="86"/>
      <c r="D193" s="86"/>
      <c r="E193" s="86"/>
      <c r="F193" s="86"/>
      <c r="G193" s="86"/>
      <c r="H193" s="86"/>
      <c r="I193" s="86">
        <v>20</v>
      </c>
      <c r="J193" s="86">
        <v>80</v>
      </c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>
        <v>15</v>
      </c>
      <c r="W193" s="86"/>
      <c r="X193" s="86">
        <v>8.7</v>
      </c>
      <c r="Y193" s="115"/>
      <c r="Z193" s="86">
        <v>0.25</v>
      </c>
      <c r="AA193" s="86"/>
      <c r="AB193" s="86"/>
      <c r="AC193" s="86"/>
      <c r="AD193" s="86"/>
      <c r="AE193" s="86"/>
      <c r="AF193" s="86"/>
    </row>
    <row r="194" spans="1:32" s="11" customFormat="1" ht="16.5">
      <c r="A194" s="111" t="s">
        <v>40</v>
      </c>
      <c r="B194" s="129">
        <v>100</v>
      </c>
      <c r="C194" s="129"/>
      <c r="D194" s="129"/>
      <c r="E194" s="129"/>
      <c r="F194" s="129"/>
      <c r="G194" s="129"/>
      <c r="H194" s="129"/>
      <c r="I194" s="129"/>
      <c r="J194" s="129">
        <v>60</v>
      </c>
      <c r="K194" s="129"/>
      <c r="L194" s="129"/>
      <c r="M194" s="129"/>
      <c r="N194" s="129">
        <v>66.6</v>
      </c>
      <c r="O194" s="129"/>
      <c r="P194" s="129"/>
      <c r="Q194" s="129"/>
      <c r="R194" s="129"/>
      <c r="S194" s="129"/>
      <c r="T194" s="129"/>
      <c r="U194" s="129"/>
      <c r="V194" s="129"/>
      <c r="W194" s="129">
        <v>4</v>
      </c>
      <c r="X194" s="107"/>
      <c r="Y194" s="107"/>
      <c r="Z194" s="107">
        <v>6</v>
      </c>
      <c r="AA194" s="129"/>
      <c r="AB194" s="129"/>
      <c r="AC194" s="129"/>
      <c r="AD194" s="107"/>
      <c r="AE194" s="107"/>
      <c r="AF194" s="107"/>
    </row>
    <row r="195" spans="1:32" s="11" customFormat="1" ht="15" customHeight="1">
      <c r="A195" s="85" t="s">
        <v>109</v>
      </c>
      <c r="B195" s="87">
        <v>180</v>
      </c>
      <c r="C195" s="83"/>
      <c r="D195" s="83"/>
      <c r="E195" s="83">
        <v>9</v>
      </c>
      <c r="F195" s="83"/>
      <c r="G195" s="83"/>
      <c r="H195" s="83"/>
      <c r="I195" s="83">
        <v>160.2</v>
      </c>
      <c r="J195" s="83"/>
      <c r="K195" s="83"/>
      <c r="L195" s="83"/>
      <c r="M195" s="83"/>
      <c r="N195" s="83"/>
      <c r="O195" s="83"/>
      <c r="P195" s="83"/>
      <c r="Q195" s="83"/>
      <c r="R195" s="83">
        <v>58.2</v>
      </c>
      <c r="S195" s="83"/>
      <c r="T195" s="83"/>
      <c r="U195" s="83"/>
      <c r="V195" s="83"/>
      <c r="W195" s="83">
        <v>5.8</v>
      </c>
      <c r="X195" s="83"/>
      <c r="Y195" s="83"/>
      <c r="Z195" s="83"/>
      <c r="AA195" s="83"/>
      <c r="AB195" s="83"/>
      <c r="AC195" s="83"/>
      <c r="AD195" s="83"/>
      <c r="AE195" s="83"/>
      <c r="AF195" s="83"/>
    </row>
    <row r="196" spans="1:32" s="11" customFormat="1" ht="12.75">
      <c r="A196" s="85" t="s">
        <v>39</v>
      </c>
      <c r="B196" s="87">
        <v>70</v>
      </c>
      <c r="C196" s="83"/>
      <c r="D196" s="83">
        <v>70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6"/>
      <c r="AA196" s="83"/>
      <c r="AB196" s="83"/>
      <c r="AC196" s="83"/>
      <c r="AD196" s="83"/>
      <c r="AE196" s="83"/>
      <c r="AF196" s="86"/>
    </row>
    <row r="197" spans="1:32" s="11" customFormat="1" ht="12.75">
      <c r="A197" s="112" t="s">
        <v>9</v>
      </c>
      <c r="B197" s="130">
        <v>42</v>
      </c>
      <c r="C197" s="86">
        <v>42</v>
      </c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</row>
    <row r="198" spans="1:32" s="11" customFormat="1" ht="16.5">
      <c r="A198" s="85" t="s">
        <v>185</v>
      </c>
      <c r="B198" s="87">
        <v>200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>
        <v>200</v>
      </c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3"/>
      <c r="Y198" s="83"/>
      <c r="Z198" s="83"/>
      <c r="AA198" s="87"/>
      <c r="AB198" s="87"/>
      <c r="AC198" s="87"/>
      <c r="AD198" s="83"/>
      <c r="AE198" s="83"/>
      <c r="AF198" s="83"/>
    </row>
    <row r="199" spans="1:32" ht="12.75">
      <c r="A199" s="134"/>
      <c r="B199" s="143">
        <f>SUM(B193:B198)</f>
        <v>857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123"/>
      <c r="Z199" s="96"/>
      <c r="AA199" s="96"/>
      <c r="AB199" s="96"/>
      <c r="AC199" s="96"/>
      <c r="AD199" s="96"/>
      <c r="AE199" s="96"/>
      <c r="AF199" s="96"/>
    </row>
    <row r="200" spans="1:32" ht="12.75">
      <c r="A200" s="134"/>
      <c r="B200" s="143">
        <f>B199+B191</f>
        <v>1747</v>
      </c>
      <c r="C200" s="122">
        <f>SUM(C185:C199)</f>
        <v>72</v>
      </c>
      <c r="D200" s="122">
        <f>SUM(D185:D199)</f>
        <v>120</v>
      </c>
      <c r="E200" s="122">
        <f>SUM(E185:E199)</f>
        <v>9</v>
      </c>
      <c r="F200" s="122"/>
      <c r="G200" s="122">
        <f>SUM(G185:G199)</f>
        <v>16.3</v>
      </c>
      <c r="H200" s="122"/>
      <c r="I200" s="122">
        <f aca="true" t="shared" si="8" ref="I200:N200">SUM(I185:I199)</f>
        <v>180.2</v>
      </c>
      <c r="J200" s="122">
        <f t="shared" si="8"/>
        <v>240</v>
      </c>
      <c r="K200" s="122">
        <f t="shared" si="8"/>
        <v>130</v>
      </c>
      <c r="L200" s="122">
        <f t="shared" si="8"/>
        <v>25</v>
      </c>
      <c r="M200" s="122">
        <f t="shared" si="8"/>
        <v>200</v>
      </c>
      <c r="N200" s="122">
        <f t="shared" si="8"/>
        <v>66.6</v>
      </c>
      <c r="O200" s="122"/>
      <c r="P200" s="122"/>
      <c r="Q200" s="122">
        <f>SUM(Q185:Q199)</f>
        <v>0</v>
      </c>
      <c r="R200" s="122">
        <f>SUM(R185:R199)</f>
        <v>58.2</v>
      </c>
      <c r="S200" s="122">
        <f>SUM(S185:S199)</f>
        <v>210</v>
      </c>
      <c r="T200" s="122">
        <f>SUM(T185:T199)</f>
        <v>210</v>
      </c>
      <c r="U200" s="122"/>
      <c r="V200" s="122">
        <f aca="true" t="shared" si="9" ref="V200:AB200">SUM(V185:V199)</f>
        <v>35</v>
      </c>
      <c r="W200" s="122">
        <f t="shared" si="9"/>
        <v>9.8</v>
      </c>
      <c r="X200" s="122">
        <f t="shared" si="9"/>
        <v>15.7</v>
      </c>
      <c r="Y200" s="122">
        <f t="shared" si="9"/>
        <v>21.6</v>
      </c>
      <c r="Z200" s="122">
        <f t="shared" si="9"/>
        <v>38.75</v>
      </c>
      <c r="AA200" s="122">
        <f t="shared" si="9"/>
        <v>0</v>
      </c>
      <c r="AB200" s="101">
        <f t="shared" si="9"/>
        <v>2.5</v>
      </c>
      <c r="AC200" s="101"/>
      <c r="AD200" s="101"/>
      <c r="AE200" s="101"/>
      <c r="AF200" s="101">
        <v>3</v>
      </c>
    </row>
    <row r="201" spans="1:32" ht="69" customHeight="1">
      <c r="A201" s="138">
        <v>12</v>
      </c>
      <c r="B201" s="138"/>
      <c r="C201" s="80" t="s">
        <v>61</v>
      </c>
      <c r="D201" s="80" t="s">
        <v>62</v>
      </c>
      <c r="E201" s="80" t="s">
        <v>63</v>
      </c>
      <c r="F201" s="80" t="s">
        <v>64</v>
      </c>
      <c r="G201" s="81" t="s">
        <v>65</v>
      </c>
      <c r="H201" s="81" t="s">
        <v>66</v>
      </c>
      <c r="I201" s="80" t="s">
        <v>67</v>
      </c>
      <c r="J201" s="80" t="s">
        <v>68</v>
      </c>
      <c r="K201" s="80" t="s">
        <v>69</v>
      </c>
      <c r="L201" s="80" t="s">
        <v>70</v>
      </c>
      <c r="M201" s="80" t="s">
        <v>71</v>
      </c>
      <c r="N201" s="80" t="s">
        <v>72</v>
      </c>
      <c r="O201" s="80" t="s">
        <v>94</v>
      </c>
      <c r="P201" s="80" t="s">
        <v>73</v>
      </c>
      <c r="Q201" s="80" t="s">
        <v>74</v>
      </c>
      <c r="R201" s="80" t="s">
        <v>75</v>
      </c>
      <c r="S201" s="80" t="s">
        <v>76</v>
      </c>
      <c r="T201" s="80" t="s">
        <v>77</v>
      </c>
      <c r="U201" s="80" t="s">
        <v>78</v>
      </c>
      <c r="V201" s="80" t="s">
        <v>79</v>
      </c>
      <c r="W201" s="80" t="s">
        <v>80</v>
      </c>
      <c r="X201" s="80" t="s">
        <v>81</v>
      </c>
      <c r="Y201" s="80" t="s">
        <v>82</v>
      </c>
      <c r="Z201" s="80" t="s">
        <v>83</v>
      </c>
      <c r="AA201" s="80" t="s">
        <v>84</v>
      </c>
      <c r="AB201" s="80" t="s">
        <v>85</v>
      </c>
      <c r="AC201" s="80" t="s">
        <v>86</v>
      </c>
      <c r="AD201" s="80" t="s">
        <v>87</v>
      </c>
      <c r="AE201" s="80" t="s">
        <v>133</v>
      </c>
      <c r="AF201" s="80" t="s">
        <v>88</v>
      </c>
    </row>
    <row r="202" spans="1:32" ht="12.75">
      <c r="A202" s="139" t="s">
        <v>90</v>
      </c>
      <c r="B202" s="138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</row>
    <row r="203" spans="1:32" s="11" customFormat="1" ht="12.75" customHeight="1">
      <c r="A203" s="85" t="s">
        <v>184</v>
      </c>
      <c r="B203" s="87">
        <v>68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>
        <v>68</v>
      </c>
      <c r="AB203" s="83"/>
      <c r="AC203" s="83"/>
      <c r="AD203" s="83"/>
      <c r="AE203" s="83"/>
      <c r="AF203" s="83"/>
    </row>
    <row r="204" spans="1:32" s="11" customFormat="1" ht="24.75">
      <c r="A204" s="85" t="s">
        <v>49</v>
      </c>
      <c r="B204" s="83">
        <v>200</v>
      </c>
      <c r="C204" s="85"/>
      <c r="D204" s="85"/>
      <c r="E204" s="85"/>
      <c r="F204" s="85"/>
      <c r="G204" s="87">
        <v>30</v>
      </c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>
        <v>176</v>
      </c>
      <c r="S204" s="85"/>
      <c r="T204" s="85"/>
      <c r="U204" s="85"/>
      <c r="V204" s="85"/>
      <c r="W204" s="85">
        <v>5</v>
      </c>
      <c r="X204" s="83"/>
      <c r="Y204" s="83"/>
      <c r="Z204" s="83">
        <v>5</v>
      </c>
      <c r="AA204" s="85"/>
      <c r="AB204" s="85"/>
      <c r="AC204" s="85"/>
      <c r="AD204" s="83"/>
      <c r="AE204" s="83"/>
      <c r="AF204" s="83"/>
    </row>
    <row r="205" spans="1:32" s="11" customFormat="1" ht="12" customHeight="1">
      <c r="A205" s="85" t="s">
        <v>50</v>
      </c>
      <c r="B205" s="87">
        <v>180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>
        <v>180</v>
      </c>
      <c r="S205" s="87"/>
      <c r="T205" s="87"/>
      <c r="U205" s="87"/>
      <c r="V205" s="87"/>
      <c r="W205" s="87"/>
      <c r="X205" s="83"/>
      <c r="Y205" s="83"/>
      <c r="Z205" s="83">
        <v>6.7</v>
      </c>
      <c r="AA205" s="87"/>
      <c r="AB205" s="87"/>
      <c r="AC205" s="87"/>
      <c r="AD205" s="83">
        <v>5</v>
      </c>
      <c r="AE205" s="83"/>
      <c r="AF205" s="83"/>
    </row>
    <row r="206" spans="1:32" s="11" customFormat="1" ht="16.5">
      <c r="A206" s="85" t="s">
        <v>168</v>
      </c>
      <c r="B206" s="87">
        <v>220</v>
      </c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>
        <v>220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</row>
    <row r="207" spans="1:32" s="11" customFormat="1" ht="12.75">
      <c r="A207" s="112" t="s">
        <v>9</v>
      </c>
      <c r="B207" s="130">
        <v>30</v>
      </c>
      <c r="C207" s="86">
        <v>30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</row>
    <row r="208" spans="1:32" s="11" customFormat="1" ht="12.75">
      <c r="A208" s="85" t="s">
        <v>39</v>
      </c>
      <c r="B208" s="87">
        <v>50</v>
      </c>
      <c r="C208" s="83"/>
      <c r="D208" s="83">
        <v>50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6"/>
      <c r="AA208" s="83"/>
      <c r="AB208" s="83"/>
      <c r="AC208" s="83"/>
      <c r="AD208" s="83"/>
      <c r="AE208" s="83"/>
      <c r="AF208" s="86"/>
    </row>
    <row r="209" spans="1:32" ht="12.75">
      <c r="A209" s="132" t="s">
        <v>91</v>
      </c>
      <c r="B209" s="140">
        <f>SUM(B203:B208)</f>
        <v>748</v>
      </c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1:32" ht="12.75">
      <c r="A210" s="164" t="s">
        <v>135</v>
      </c>
      <c r="B210" s="165">
        <v>100</v>
      </c>
      <c r="C210" s="165"/>
      <c r="D210" s="165"/>
      <c r="E210" s="165"/>
      <c r="F210" s="165"/>
      <c r="G210" s="165"/>
      <c r="H210" s="165"/>
      <c r="I210" s="165"/>
      <c r="J210" s="165">
        <v>60.5</v>
      </c>
      <c r="K210" s="165">
        <v>30</v>
      </c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>
        <v>6.6</v>
      </c>
      <c r="Y210" s="165"/>
      <c r="Z210" s="165"/>
      <c r="AA210" s="104"/>
      <c r="AB210" s="104"/>
      <c r="AC210" s="104"/>
      <c r="AD210" s="104"/>
      <c r="AE210" s="104"/>
      <c r="AF210"/>
    </row>
    <row r="211" spans="1:32" s="11" customFormat="1" ht="16.5">
      <c r="A211" s="112" t="s">
        <v>18</v>
      </c>
      <c r="B211" s="142">
        <v>250</v>
      </c>
      <c r="C211" s="86"/>
      <c r="D211" s="86"/>
      <c r="E211" s="86"/>
      <c r="F211" s="86"/>
      <c r="G211" s="86"/>
      <c r="H211" s="86">
        <v>6.25</v>
      </c>
      <c r="I211" s="86">
        <v>35</v>
      </c>
      <c r="J211" s="86">
        <v>20</v>
      </c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114">
        <v>2.5</v>
      </c>
      <c r="Y211" s="115"/>
      <c r="Z211" s="114"/>
      <c r="AA211" s="86"/>
      <c r="AB211" s="86"/>
      <c r="AC211" s="86"/>
      <c r="AD211" s="114"/>
      <c r="AE211" s="114"/>
      <c r="AF211" s="114"/>
    </row>
    <row r="212" spans="1:32" s="56" customFormat="1" ht="16.5">
      <c r="A212" s="112" t="s">
        <v>131</v>
      </c>
      <c r="B212" s="130">
        <v>140</v>
      </c>
      <c r="C212" s="130"/>
      <c r="D212" s="130"/>
      <c r="E212" s="130">
        <v>6.5</v>
      </c>
      <c r="F212" s="130"/>
      <c r="G212" s="130"/>
      <c r="H212" s="130"/>
      <c r="I212" s="130"/>
      <c r="J212" s="130">
        <v>11.1</v>
      </c>
      <c r="K212" s="130"/>
      <c r="L212" s="130"/>
      <c r="M212" s="130"/>
      <c r="N212" s="130"/>
      <c r="O212" s="130"/>
      <c r="P212" s="130">
        <v>128.5</v>
      </c>
      <c r="Q212" s="130"/>
      <c r="R212" s="130">
        <v>21</v>
      </c>
      <c r="S212" s="130"/>
      <c r="T212" s="130"/>
      <c r="U212" s="130"/>
      <c r="V212" s="130"/>
      <c r="W212" s="130">
        <v>4.15</v>
      </c>
      <c r="X212" s="113"/>
      <c r="Y212" s="113"/>
      <c r="Z212" s="113"/>
      <c r="AA212" s="130"/>
      <c r="AB212" s="130"/>
      <c r="AC212" s="130"/>
      <c r="AD212" s="113"/>
      <c r="AE212" s="113"/>
      <c r="AF212" s="113"/>
    </row>
    <row r="213" spans="1:32" s="11" customFormat="1" ht="12.75">
      <c r="A213" s="85" t="s">
        <v>116</v>
      </c>
      <c r="B213" s="87">
        <v>180</v>
      </c>
      <c r="C213" s="83"/>
      <c r="D213" s="83"/>
      <c r="E213" s="83"/>
      <c r="F213" s="83"/>
      <c r="G213" s="83"/>
      <c r="H213" s="83"/>
      <c r="I213" s="83"/>
      <c r="J213" s="83">
        <v>170</v>
      </c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>
        <v>4</v>
      </c>
      <c r="Y213" s="83"/>
      <c r="Z213" s="83">
        <v>0.2</v>
      </c>
      <c r="AA213" s="83"/>
      <c r="AB213" s="83"/>
      <c r="AC213" s="83"/>
      <c r="AD213" s="83"/>
      <c r="AE213" s="83"/>
      <c r="AF213" s="83"/>
    </row>
    <row r="214" spans="1:32" s="11" customFormat="1" ht="12.75">
      <c r="A214" s="112" t="s">
        <v>9</v>
      </c>
      <c r="B214" s="130">
        <v>42</v>
      </c>
      <c r="C214" s="86">
        <v>42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</row>
    <row r="215" spans="1:32" s="11" customFormat="1" ht="12.75">
      <c r="A215" s="85" t="s">
        <v>39</v>
      </c>
      <c r="B215" s="87">
        <v>70</v>
      </c>
      <c r="C215" s="83"/>
      <c r="D215" s="83">
        <v>70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6"/>
      <c r="AA215" s="83"/>
      <c r="AB215" s="83"/>
      <c r="AC215" s="83"/>
      <c r="AD215" s="83"/>
      <c r="AE215" s="83"/>
      <c r="AF215" s="86"/>
    </row>
    <row r="216" spans="1:32" s="11" customFormat="1" ht="12.75">
      <c r="A216" s="85" t="s">
        <v>118</v>
      </c>
      <c r="B216" s="87">
        <v>200</v>
      </c>
      <c r="C216" s="83"/>
      <c r="D216" s="83"/>
      <c r="E216" s="83"/>
      <c r="F216" s="83">
        <v>9.1</v>
      </c>
      <c r="G216" s="83"/>
      <c r="H216" s="83"/>
      <c r="I216" s="83"/>
      <c r="J216" s="83"/>
      <c r="K216" s="83">
        <v>20</v>
      </c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>
        <v>7.5</v>
      </c>
      <c r="AA216" s="83"/>
      <c r="AB216" s="83"/>
      <c r="AC216" s="83"/>
      <c r="AD216" s="83"/>
      <c r="AE216" s="83"/>
      <c r="AF216" s="83"/>
    </row>
    <row r="217" spans="1:32" ht="12.75">
      <c r="A217" s="134"/>
      <c r="B217" s="135">
        <f>SUM(B211:B216)</f>
        <v>882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4"/>
      <c r="Y217" s="95"/>
      <c r="Z217" s="96"/>
      <c r="AA217" s="96"/>
      <c r="AB217" s="96"/>
      <c r="AC217" s="96"/>
      <c r="AD217" s="94"/>
      <c r="AE217" s="94"/>
      <c r="AF217" s="96"/>
    </row>
    <row r="218" spans="1:32" ht="12.75">
      <c r="A218" s="136"/>
      <c r="B218" s="137">
        <f>B217+B209</f>
        <v>1630</v>
      </c>
      <c r="C218" s="100">
        <f aca="true" t="shared" si="10" ref="C218:L218">SUM(C203:C217)</f>
        <v>72</v>
      </c>
      <c r="D218" s="100">
        <f t="shared" si="10"/>
        <v>120</v>
      </c>
      <c r="E218" s="100">
        <f t="shared" si="10"/>
        <v>6.5</v>
      </c>
      <c r="F218" s="100">
        <f t="shared" si="10"/>
        <v>9.1</v>
      </c>
      <c r="G218" s="100">
        <f t="shared" si="10"/>
        <v>30</v>
      </c>
      <c r="H218" s="100">
        <f t="shared" si="10"/>
        <v>6.25</v>
      </c>
      <c r="I218" s="100">
        <f t="shared" si="10"/>
        <v>35</v>
      </c>
      <c r="J218" s="100">
        <f t="shared" si="10"/>
        <v>261.6</v>
      </c>
      <c r="K218" s="100">
        <f t="shared" si="10"/>
        <v>50</v>
      </c>
      <c r="L218" s="100">
        <f t="shared" si="10"/>
        <v>0</v>
      </c>
      <c r="M218" s="100"/>
      <c r="N218" s="100"/>
      <c r="O218" s="100"/>
      <c r="P218" s="100">
        <f>SUM(P203:P217)</f>
        <v>128.5</v>
      </c>
      <c r="Q218" s="100"/>
      <c r="R218" s="100">
        <f aca="true" t="shared" si="11" ref="R218:AA218">SUM(R203:R217)</f>
        <v>377</v>
      </c>
      <c r="S218" s="100">
        <f t="shared" si="11"/>
        <v>220</v>
      </c>
      <c r="T218" s="100">
        <f t="shared" si="11"/>
        <v>0</v>
      </c>
      <c r="U218" s="100">
        <f t="shared" si="11"/>
        <v>0</v>
      </c>
      <c r="V218" s="100">
        <f t="shared" si="11"/>
        <v>0</v>
      </c>
      <c r="W218" s="100">
        <f t="shared" si="11"/>
        <v>9.15</v>
      </c>
      <c r="X218" s="100">
        <f t="shared" si="11"/>
        <v>13.1</v>
      </c>
      <c r="Y218" s="100">
        <f t="shared" si="11"/>
        <v>0</v>
      </c>
      <c r="Z218" s="100">
        <f t="shared" si="11"/>
        <v>19.4</v>
      </c>
      <c r="AA218" s="100">
        <f t="shared" si="11"/>
        <v>68</v>
      </c>
      <c r="AB218" s="100"/>
      <c r="AC218" s="100">
        <f>SUM(AC203:AC217)</f>
        <v>0</v>
      </c>
      <c r="AD218" s="100">
        <f>SUM(AD203:AD217)</f>
        <v>5</v>
      </c>
      <c r="AE218" s="100"/>
      <c r="AF218" s="101">
        <v>3</v>
      </c>
    </row>
    <row r="219" spans="1:32" ht="9.75" customHeight="1">
      <c r="A219" s="134" t="s">
        <v>113</v>
      </c>
      <c r="B219" s="146"/>
      <c r="C219" s="147">
        <f aca="true" t="shared" si="12" ref="C219:AF219">C218+C200+C182+C164+C147+C130+C110+C91+C73+C55+C36+C18</f>
        <v>864</v>
      </c>
      <c r="D219" s="147">
        <f t="shared" si="12"/>
        <v>1438</v>
      </c>
      <c r="E219" s="147">
        <f t="shared" si="12"/>
        <v>141.84</v>
      </c>
      <c r="F219" s="147">
        <f t="shared" si="12"/>
        <v>28.5</v>
      </c>
      <c r="G219" s="147">
        <f t="shared" si="12"/>
        <v>374</v>
      </c>
      <c r="H219" s="147">
        <f t="shared" si="12"/>
        <v>143.65</v>
      </c>
      <c r="I219" s="147">
        <f t="shared" si="12"/>
        <v>1411.3200000000002</v>
      </c>
      <c r="J219" s="147">
        <f t="shared" si="12"/>
        <v>2421</v>
      </c>
      <c r="K219" s="147">
        <f t="shared" si="12"/>
        <v>1302</v>
      </c>
      <c r="L219" s="147">
        <f t="shared" si="12"/>
        <v>145</v>
      </c>
      <c r="M219" s="147">
        <f t="shared" si="12"/>
        <v>1460</v>
      </c>
      <c r="N219" s="147">
        <f t="shared" si="12"/>
        <v>559.4</v>
      </c>
      <c r="O219" s="147">
        <f t="shared" si="12"/>
        <v>289.4</v>
      </c>
      <c r="P219" s="147">
        <f t="shared" si="12"/>
        <v>380.79999999999995</v>
      </c>
      <c r="Q219" s="147">
        <f t="shared" si="12"/>
        <v>555.9000000000001</v>
      </c>
      <c r="R219" s="147">
        <f t="shared" si="12"/>
        <v>2558.7999999999997</v>
      </c>
      <c r="S219" s="147">
        <f t="shared" si="12"/>
        <v>1240</v>
      </c>
      <c r="T219" s="147">
        <f t="shared" si="12"/>
        <v>420</v>
      </c>
      <c r="U219" s="147">
        <f t="shared" si="12"/>
        <v>108</v>
      </c>
      <c r="V219" s="147">
        <f t="shared" si="12"/>
        <v>70</v>
      </c>
      <c r="W219" s="147">
        <f t="shared" si="12"/>
        <v>256.1</v>
      </c>
      <c r="X219" s="147">
        <f t="shared" si="12"/>
        <v>132.54</v>
      </c>
      <c r="Y219" s="147">
        <f t="shared" si="12"/>
        <v>291.6</v>
      </c>
      <c r="Z219" s="147">
        <f t="shared" si="12"/>
        <v>241.3</v>
      </c>
      <c r="AA219" s="147">
        <f t="shared" si="12"/>
        <v>108</v>
      </c>
      <c r="AB219" s="147">
        <f t="shared" si="12"/>
        <v>14</v>
      </c>
      <c r="AC219" s="147">
        <f t="shared" si="12"/>
        <v>9</v>
      </c>
      <c r="AD219" s="147">
        <f t="shared" si="12"/>
        <v>15</v>
      </c>
      <c r="AE219" s="147">
        <f t="shared" si="12"/>
        <v>2.1</v>
      </c>
      <c r="AF219" s="147">
        <f t="shared" si="12"/>
        <v>36</v>
      </c>
    </row>
    <row r="220" spans="1:32" s="38" customFormat="1" ht="12.75" customHeight="1">
      <c r="A220" s="148"/>
      <c r="B220" s="149"/>
      <c r="C220" s="150">
        <f>C219/12</f>
        <v>72</v>
      </c>
      <c r="D220" s="150">
        <f aca="true" t="shared" si="13" ref="D220:AD220">D219/12</f>
        <v>119.83333333333333</v>
      </c>
      <c r="E220" s="150">
        <f t="shared" si="13"/>
        <v>11.82</v>
      </c>
      <c r="F220" s="150">
        <f t="shared" si="13"/>
        <v>2.375</v>
      </c>
      <c r="G220" s="150">
        <f t="shared" si="13"/>
        <v>31.166666666666668</v>
      </c>
      <c r="H220" s="150">
        <f t="shared" si="13"/>
        <v>11.970833333333333</v>
      </c>
      <c r="I220" s="150">
        <f t="shared" si="13"/>
        <v>117.61000000000001</v>
      </c>
      <c r="J220" s="151">
        <f t="shared" si="13"/>
        <v>201.75</v>
      </c>
      <c r="K220" s="150">
        <f t="shared" si="13"/>
        <v>108.5</v>
      </c>
      <c r="L220" s="150">
        <f t="shared" si="13"/>
        <v>12.083333333333334</v>
      </c>
      <c r="M220" s="150">
        <f t="shared" si="13"/>
        <v>121.66666666666667</v>
      </c>
      <c r="N220" s="150">
        <f t="shared" si="13"/>
        <v>46.61666666666667</v>
      </c>
      <c r="O220" s="150">
        <f t="shared" si="13"/>
        <v>24.116666666666664</v>
      </c>
      <c r="P220" s="150">
        <f t="shared" si="13"/>
        <v>31.73333333333333</v>
      </c>
      <c r="Q220" s="150">
        <f t="shared" si="13"/>
        <v>46.32500000000001</v>
      </c>
      <c r="R220" s="150">
        <f t="shared" si="13"/>
        <v>213.23333333333332</v>
      </c>
      <c r="S220" s="150">
        <f t="shared" si="13"/>
        <v>103.33333333333333</v>
      </c>
      <c r="T220" s="151">
        <f t="shared" si="13"/>
        <v>35</v>
      </c>
      <c r="U220" s="150">
        <f t="shared" si="13"/>
        <v>9</v>
      </c>
      <c r="V220" s="150">
        <f t="shared" si="13"/>
        <v>5.833333333333333</v>
      </c>
      <c r="W220" s="150">
        <f t="shared" si="13"/>
        <v>21.34166666666667</v>
      </c>
      <c r="X220" s="150">
        <f t="shared" si="13"/>
        <v>11.045</v>
      </c>
      <c r="Y220" s="150">
        <f t="shared" si="13"/>
        <v>24.3</v>
      </c>
      <c r="Z220" s="150">
        <f t="shared" si="13"/>
        <v>20.108333333333334</v>
      </c>
      <c r="AA220" s="150">
        <f t="shared" si="13"/>
        <v>9</v>
      </c>
      <c r="AB220" s="150">
        <f t="shared" si="13"/>
        <v>1.1666666666666667</v>
      </c>
      <c r="AC220" s="150">
        <f t="shared" si="13"/>
        <v>0.75</v>
      </c>
      <c r="AD220" s="150">
        <f t="shared" si="13"/>
        <v>1.25</v>
      </c>
      <c r="AE220" s="150">
        <f>AE219/12</f>
        <v>0.17500000000000002</v>
      </c>
      <c r="AF220" s="150">
        <f>AF219/12</f>
        <v>3</v>
      </c>
    </row>
    <row r="221" spans="1:32" ht="48" customHeight="1">
      <c r="A221" s="134"/>
      <c r="B221" s="152"/>
      <c r="C221" s="80" t="s">
        <v>61</v>
      </c>
      <c r="D221" s="80" t="s">
        <v>62</v>
      </c>
      <c r="E221" s="80" t="s">
        <v>63</v>
      </c>
      <c r="F221" s="80" t="s">
        <v>64</v>
      </c>
      <c r="G221" s="81" t="s">
        <v>65</v>
      </c>
      <c r="H221" s="81" t="s">
        <v>66</v>
      </c>
      <c r="I221" s="80" t="s">
        <v>67</v>
      </c>
      <c r="J221" s="80" t="s">
        <v>68</v>
      </c>
      <c r="K221" s="80" t="s">
        <v>69</v>
      </c>
      <c r="L221" s="80" t="s">
        <v>70</v>
      </c>
      <c r="M221" s="80" t="s">
        <v>71</v>
      </c>
      <c r="N221" s="80" t="s">
        <v>72</v>
      </c>
      <c r="O221" s="80" t="s">
        <v>94</v>
      </c>
      <c r="P221" s="80" t="s">
        <v>73</v>
      </c>
      <c r="Q221" s="80" t="s">
        <v>74</v>
      </c>
      <c r="R221" s="80" t="s">
        <v>75</v>
      </c>
      <c r="S221" s="80" t="s">
        <v>76</v>
      </c>
      <c r="T221" s="80" t="s">
        <v>77</v>
      </c>
      <c r="U221" s="80" t="s">
        <v>78</v>
      </c>
      <c r="V221" s="80" t="s">
        <v>79</v>
      </c>
      <c r="W221" s="80" t="s">
        <v>80</v>
      </c>
      <c r="X221" s="80" t="s">
        <v>81</v>
      </c>
      <c r="Y221" s="80" t="s">
        <v>82</v>
      </c>
      <c r="Z221" s="80" t="s">
        <v>83</v>
      </c>
      <c r="AA221" s="80" t="s">
        <v>84</v>
      </c>
      <c r="AB221" s="80" t="s">
        <v>85</v>
      </c>
      <c r="AC221" s="80" t="s">
        <v>86</v>
      </c>
      <c r="AD221" s="80" t="s">
        <v>87</v>
      </c>
      <c r="AE221" s="80" t="s">
        <v>133</v>
      </c>
      <c r="AF221" s="80" t="s">
        <v>88</v>
      </c>
    </row>
    <row r="222" spans="1:32" ht="18.75" customHeight="1">
      <c r="A222" s="134" t="s">
        <v>93</v>
      </c>
      <c r="B222" s="152"/>
      <c r="C222" s="153">
        <v>72</v>
      </c>
      <c r="D222" s="153">
        <v>120</v>
      </c>
      <c r="E222" s="153">
        <v>12</v>
      </c>
      <c r="F222" s="153">
        <v>2.4</v>
      </c>
      <c r="G222" s="153">
        <v>30</v>
      </c>
      <c r="H222" s="153">
        <v>12</v>
      </c>
      <c r="I222" s="153">
        <v>112</v>
      </c>
      <c r="J222" s="153">
        <v>192</v>
      </c>
      <c r="K222" s="153">
        <v>111</v>
      </c>
      <c r="L222" s="153">
        <v>12</v>
      </c>
      <c r="M222" s="153">
        <v>120</v>
      </c>
      <c r="N222" s="153">
        <v>46.8</v>
      </c>
      <c r="O222" s="153">
        <v>24</v>
      </c>
      <c r="P222" s="153">
        <v>31.8</v>
      </c>
      <c r="Q222" s="153">
        <v>46.2</v>
      </c>
      <c r="R222" s="153">
        <v>210</v>
      </c>
      <c r="S222" s="153">
        <v>108</v>
      </c>
      <c r="T222" s="153">
        <v>36</v>
      </c>
      <c r="U222" s="153">
        <v>9</v>
      </c>
      <c r="V222" s="153">
        <v>6</v>
      </c>
      <c r="W222" s="153">
        <v>21</v>
      </c>
      <c r="X222" s="153">
        <v>10.8</v>
      </c>
      <c r="Y222" s="153">
        <v>24</v>
      </c>
      <c r="Z222" s="153">
        <v>21</v>
      </c>
      <c r="AA222" s="153">
        <v>9</v>
      </c>
      <c r="AB222" s="153">
        <v>1.2</v>
      </c>
      <c r="AC222" s="153">
        <v>0.72</v>
      </c>
      <c r="AD222" s="153">
        <v>1.2</v>
      </c>
      <c r="AE222" s="153">
        <v>0.18</v>
      </c>
      <c r="AF222" s="153">
        <v>3</v>
      </c>
    </row>
    <row r="223" spans="1:32" ht="12.75">
      <c r="A223" s="134" t="s">
        <v>95</v>
      </c>
      <c r="B223" s="152"/>
      <c r="C223" s="154">
        <f>C222-C220</f>
        <v>0</v>
      </c>
      <c r="D223" s="154">
        <f aca="true" t="shared" si="14" ref="D223:AF223">D222-D220</f>
        <v>0.1666666666666714</v>
      </c>
      <c r="E223" s="154">
        <f t="shared" si="14"/>
        <v>0.17999999999999972</v>
      </c>
      <c r="F223" s="154">
        <f t="shared" si="14"/>
        <v>0.02499999999999991</v>
      </c>
      <c r="G223" s="154">
        <f t="shared" si="14"/>
        <v>-1.1666666666666679</v>
      </c>
      <c r="H223" s="154">
        <f t="shared" si="14"/>
        <v>0.029166666666666785</v>
      </c>
      <c r="I223" s="154">
        <f t="shared" si="14"/>
        <v>-5.610000000000014</v>
      </c>
      <c r="J223" s="154">
        <f t="shared" si="14"/>
        <v>-9.75</v>
      </c>
      <c r="K223" s="154">
        <f t="shared" si="14"/>
        <v>2.5</v>
      </c>
      <c r="L223" s="154">
        <f t="shared" si="14"/>
        <v>-0.08333333333333393</v>
      </c>
      <c r="M223" s="154">
        <f t="shared" si="14"/>
        <v>-1.6666666666666714</v>
      </c>
      <c r="N223" s="154">
        <f t="shared" si="14"/>
        <v>0.18333333333333002</v>
      </c>
      <c r="O223" s="154">
        <f t="shared" si="14"/>
        <v>-0.11666666666666359</v>
      </c>
      <c r="P223" s="154">
        <f t="shared" si="14"/>
        <v>0.06666666666666998</v>
      </c>
      <c r="Q223" s="154">
        <f t="shared" si="14"/>
        <v>-0.1250000000000071</v>
      </c>
      <c r="R223" s="154">
        <f t="shared" si="14"/>
        <v>-3.23333333333332</v>
      </c>
      <c r="S223" s="154">
        <f t="shared" si="14"/>
        <v>4.666666666666671</v>
      </c>
      <c r="T223" s="154">
        <f t="shared" si="14"/>
        <v>1</v>
      </c>
      <c r="U223" s="154">
        <f t="shared" si="14"/>
        <v>0</v>
      </c>
      <c r="V223" s="154">
        <f t="shared" si="14"/>
        <v>0.16666666666666696</v>
      </c>
      <c r="W223" s="154">
        <f t="shared" si="14"/>
        <v>-0.34166666666666856</v>
      </c>
      <c r="X223" s="154">
        <f t="shared" si="14"/>
        <v>-0.24499999999999922</v>
      </c>
      <c r="Y223" s="154">
        <f t="shared" si="14"/>
        <v>-0.3000000000000007</v>
      </c>
      <c r="Z223" s="154">
        <f t="shared" si="14"/>
        <v>0.8916666666666657</v>
      </c>
      <c r="AA223" s="154">
        <f t="shared" si="14"/>
        <v>0</v>
      </c>
      <c r="AB223" s="154">
        <f t="shared" si="14"/>
        <v>0.033333333333333215</v>
      </c>
      <c r="AC223" s="154">
        <f t="shared" si="14"/>
        <v>-0.030000000000000027</v>
      </c>
      <c r="AD223" s="154">
        <f t="shared" si="14"/>
        <v>-0.050000000000000044</v>
      </c>
      <c r="AE223" s="154">
        <f>AE222-AE220</f>
        <v>0.004999999999999977</v>
      </c>
      <c r="AF223" s="154">
        <f t="shared" si="14"/>
        <v>0</v>
      </c>
    </row>
    <row r="224" spans="1:32" ht="13.5" customHeight="1">
      <c r="A224" s="134"/>
      <c r="B224" s="152"/>
      <c r="C224" s="155">
        <f>C222*12-C219</f>
        <v>0</v>
      </c>
      <c r="D224" s="155">
        <f aca="true" t="shared" si="15" ref="D224:AF224">D222*12-D219</f>
        <v>2</v>
      </c>
      <c r="E224" s="155">
        <f t="shared" si="15"/>
        <v>2.1599999999999966</v>
      </c>
      <c r="F224" s="155">
        <f t="shared" si="15"/>
        <v>0.29999999999999716</v>
      </c>
      <c r="G224" s="155">
        <f t="shared" si="15"/>
        <v>-14</v>
      </c>
      <c r="H224" s="155">
        <f t="shared" si="15"/>
        <v>0.3499999999999943</v>
      </c>
      <c r="I224" s="155">
        <f t="shared" si="15"/>
        <v>-67.32000000000016</v>
      </c>
      <c r="J224" s="155">
        <f t="shared" si="15"/>
        <v>-117</v>
      </c>
      <c r="K224" s="155">
        <f t="shared" si="15"/>
        <v>30</v>
      </c>
      <c r="L224" s="155">
        <f t="shared" si="15"/>
        <v>-1</v>
      </c>
      <c r="M224" s="155">
        <f t="shared" si="15"/>
        <v>-20</v>
      </c>
      <c r="N224" s="155">
        <f t="shared" si="15"/>
        <v>2.199999999999932</v>
      </c>
      <c r="O224" s="155">
        <f t="shared" si="15"/>
        <v>-1.3999999999999773</v>
      </c>
      <c r="P224" s="155">
        <f t="shared" si="15"/>
        <v>0.8000000000000682</v>
      </c>
      <c r="Q224" s="155">
        <f t="shared" si="15"/>
        <v>-1.5</v>
      </c>
      <c r="R224" s="155">
        <f t="shared" si="15"/>
        <v>-38.79999999999973</v>
      </c>
      <c r="S224" s="155">
        <f t="shared" si="15"/>
        <v>56</v>
      </c>
      <c r="T224" s="155">
        <f t="shared" si="15"/>
        <v>12</v>
      </c>
      <c r="U224" s="155">
        <f t="shared" si="15"/>
        <v>0</v>
      </c>
      <c r="V224" s="155">
        <f t="shared" si="15"/>
        <v>2</v>
      </c>
      <c r="W224" s="155">
        <f t="shared" si="15"/>
        <v>-4.100000000000023</v>
      </c>
      <c r="X224" s="155">
        <f t="shared" si="15"/>
        <v>-2.9399999999999693</v>
      </c>
      <c r="Y224" s="155">
        <f t="shared" si="15"/>
        <v>-3.6000000000000227</v>
      </c>
      <c r="Z224" s="155">
        <f t="shared" si="15"/>
        <v>10.699999999999989</v>
      </c>
      <c r="AA224" s="155">
        <f t="shared" si="15"/>
        <v>0</v>
      </c>
      <c r="AB224" s="155">
        <f t="shared" si="15"/>
        <v>0.3999999999999986</v>
      </c>
      <c r="AC224" s="155">
        <f t="shared" si="15"/>
        <v>-0.35999999999999943</v>
      </c>
      <c r="AD224" s="155">
        <f t="shared" si="15"/>
        <v>-0.6000000000000014</v>
      </c>
      <c r="AE224" s="155">
        <f>AE222*12-AE219</f>
        <v>0.06000000000000005</v>
      </c>
      <c r="AF224" s="155">
        <f t="shared" si="15"/>
        <v>0</v>
      </c>
    </row>
    <row r="225" spans="1:32" ht="12.75">
      <c r="A225" s="7"/>
      <c r="B225" s="6"/>
      <c r="C225" s="160">
        <f>C220*100/C222</f>
        <v>100</v>
      </c>
      <c r="D225" s="160">
        <f aca="true" t="shared" si="16" ref="D225:AF225">D220*100/D222</f>
        <v>99.8611111111111</v>
      </c>
      <c r="E225" s="160">
        <f t="shared" si="16"/>
        <v>98.5</v>
      </c>
      <c r="F225" s="160">
        <f t="shared" si="16"/>
        <v>98.95833333333334</v>
      </c>
      <c r="G225" s="160">
        <f t="shared" si="16"/>
        <v>103.8888888888889</v>
      </c>
      <c r="H225" s="160">
        <f t="shared" si="16"/>
        <v>99.75694444444444</v>
      </c>
      <c r="I225" s="160">
        <f t="shared" si="16"/>
        <v>105.00892857142858</v>
      </c>
      <c r="J225" s="160">
        <f t="shared" si="16"/>
        <v>105.078125</v>
      </c>
      <c r="K225" s="160">
        <f t="shared" si="16"/>
        <v>97.74774774774775</v>
      </c>
      <c r="L225" s="160">
        <f t="shared" si="16"/>
        <v>100.69444444444446</v>
      </c>
      <c r="M225" s="160">
        <f t="shared" si="16"/>
        <v>101.3888888888889</v>
      </c>
      <c r="N225" s="160">
        <f t="shared" si="16"/>
        <v>99.60826210826212</v>
      </c>
      <c r="O225" s="160">
        <f t="shared" si="16"/>
        <v>100.4861111111111</v>
      </c>
      <c r="P225" s="160">
        <f t="shared" si="16"/>
        <v>99.79035639412997</v>
      </c>
      <c r="Q225" s="160">
        <f t="shared" si="16"/>
        <v>100.27056277056279</v>
      </c>
      <c r="R225" s="160">
        <f t="shared" si="16"/>
        <v>101.53968253968253</v>
      </c>
      <c r="S225" s="160">
        <f t="shared" si="16"/>
        <v>95.679012345679</v>
      </c>
      <c r="T225" s="160">
        <f t="shared" si="16"/>
        <v>97.22222222222223</v>
      </c>
      <c r="U225" s="160">
        <f t="shared" si="16"/>
        <v>100</v>
      </c>
      <c r="V225" s="160">
        <f t="shared" si="16"/>
        <v>97.22222222222221</v>
      </c>
      <c r="W225" s="160">
        <f t="shared" si="16"/>
        <v>101.62698412698414</v>
      </c>
      <c r="X225" s="160">
        <f t="shared" si="16"/>
        <v>102.2685185185185</v>
      </c>
      <c r="Y225" s="160">
        <f t="shared" si="16"/>
        <v>101.25</v>
      </c>
      <c r="Z225" s="160">
        <f t="shared" si="16"/>
        <v>95.75396825396827</v>
      </c>
      <c r="AA225" s="160">
        <f t="shared" si="16"/>
        <v>100</v>
      </c>
      <c r="AB225" s="160">
        <f t="shared" si="16"/>
        <v>97.22222222222223</v>
      </c>
      <c r="AC225" s="160">
        <f t="shared" si="16"/>
        <v>104.16666666666667</v>
      </c>
      <c r="AD225" s="160">
        <f t="shared" si="16"/>
        <v>104.16666666666667</v>
      </c>
      <c r="AE225" s="160">
        <f>AE220*100/AE222</f>
        <v>97.22222222222223</v>
      </c>
      <c r="AF225" s="160">
        <f t="shared" si="16"/>
        <v>100</v>
      </c>
    </row>
    <row r="226" spans="1:32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24"/>
      <c r="Y226" s="19"/>
      <c r="Z226" s="19"/>
      <c r="AA226" s="8"/>
      <c r="AB226" s="8"/>
      <c r="AC226" s="8"/>
      <c r="AD226" s="24"/>
      <c r="AE226" s="24"/>
      <c r="AF226" s="19"/>
    </row>
  </sheetData>
  <sheetProtection/>
  <mergeCells count="2">
    <mergeCell ref="B2:B3"/>
    <mergeCell ref="A1:A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ARM013</cp:lastModifiedBy>
  <cp:lastPrinted>2022-09-08T12:53:45Z</cp:lastPrinted>
  <dcterms:created xsi:type="dcterms:W3CDTF">1996-10-08T23:32:33Z</dcterms:created>
  <dcterms:modified xsi:type="dcterms:W3CDTF">2022-09-22T12:58:18Z</dcterms:modified>
  <cp:category/>
  <cp:version/>
  <cp:contentType/>
  <cp:contentStatus/>
</cp:coreProperties>
</file>