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<sst xmlns="http://schemas.openxmlformats.org/spreadsheetml/2006/main" count="491" uniqueCount="320">
  <si>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</si>
  <si>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</si>
  <si>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</si>
  <si>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</si>
  <si>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</si>
  <si>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</si>
  <si>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</si>
  <si>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</si>
  <si>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</si>
  <si>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</si>
  <si>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</si>
  <si>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</si>
  <si>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</si>
  <si>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</si>
  <si>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</si>
  <si>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</si>
  <si>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</si>
  <si>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</si>
  <si>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</si>
  <si>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</si>
  <si>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</si>
  <si>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</si>
  <si>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</si>
  <si>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</si>
  <si>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</si>
  <si>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</si>
  <si>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</si>
  <si>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</si>
  <si>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</si>
  <si>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</si>
  <si>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</si>
  <si>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</si>
  <si>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</si>
  <si>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</si>
  <si>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</si>
  <si>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</si>
  <si>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</si>
  <si>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</si>
  <si>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</si>
  <si>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</si>
  <si>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</si>
  <si>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</si>
  <si>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</si>
  <si>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</si>
  <si>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</si>
  <si>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</si>
  <si>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</si>
  <si>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</si>
  <si>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</si>
  <si>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</si>
  <si>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</si>
  <si>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</si>
  <si>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</si>
  <si>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</si>
  <si>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</si>
  <si>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</si>
  <si>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</si>
  <si>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</si>
  <si>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</si>
  <si>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</si>
  <si>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</si>
  <si>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</si>
  <si>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</si>
  <si>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</si>
  <si>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</si>
  <si>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</si>
  <si>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</si>
  <si>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</si>
  <si>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</si>
  <si>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</si>
  <si>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</si>
  <si>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</si>
  <si>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</si>
  <si>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</si>
  <si>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</si>
  <si>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</si>
  <si>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</si>
  <si>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</si>
  <si>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</si>
  <si>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</si>
  <si>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</si>
  <si>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</si>
  <si>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</si>
  <si>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</si>
  <si>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</si>
  <si>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</si>
  <si>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</si>
  <si>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</si>
  <si>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</si>
  <si>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</si>
  <si>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</si>
  <si>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</si>
  <si>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</si>
  <si>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</si>
  <si>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</si>
  <si>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</si>
  <si>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</si>
  <si>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</si>
  <si>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</si>
  <si>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</si>
  <si>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</si>
  <si>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</si>
  <si>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</si>
  <si>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</si>
  <si>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</si>
  <si>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</si>
  <si>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</si>
  <si>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</si>
  <si>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</si>
  <si>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</si>
  <si>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</si>
  <si>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</si>
  <si>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</si>
  <si>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</si>
  <si>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</si>
  <si>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</si>
  <si>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</si>
  <si>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</si>
  <si>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</si>
  <si>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</si>
  <si>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</si>
  <si>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</si>
  <si>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</si>
  <si>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</si>
  <si>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</si>
  <si>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</si>
  <si>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</si>
  <si>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</si>
  <si>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</si>
  <si>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</si>
  <si>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</si>
  <si>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</si>
  <si>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</si>
  <si>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</si>
  <si>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</si>
  <si>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</si>
  <si>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</si>
  <si>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</si>
  <si>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</si>
  <si>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</si>
  <si>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</si>
  <si>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</si>
  <si>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</si>
  <si>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</si>
  <si>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</si>
  <si>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</si>
  <si>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</si>
  <si>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</si>
  <si>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</si>
  <si>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</si>
  <si>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</si>
  <si>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</si>
  <si>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</si>
  <si>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</si>
  <si>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</si>
  <si>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</si>
  <si>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</si>
  <si>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</si>
  <si>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</si>
  <si>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</si>
  <si>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</si>
  <si>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</si>
  <si>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</si>
  <si>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</si>
  <si>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</si>
  <si>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</si>
  <si>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</si>
  <si>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</si>
  <si>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</si>
  <si>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</si>
  <si>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</si>
  <si>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</si>
  <si>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</si>
  <si>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</si>
  <si>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</si>
  <si>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</si>
  <si>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</si>
  <si>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</si>
  <si>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</si>
  <si>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</si>
  <si>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</si>
  <si>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</si>
  <si>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</si>
  <si>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</si>
  <si>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</si>
  <si>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</si>
  <si>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</si>
  <si>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</si>
  <si>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</si>
  <si>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</si>
  <si>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</si>
  <si>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</si>
  <si>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</si>
  <si>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</si>
  <si>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</si>
  <si>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</si>
  <si>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</si>
  <si>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</si>
  <si>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</si>
  <si>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</si>
  <si>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</si>
  <si>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</si>
  <si>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</si>
  <si>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</si>
  <si>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</si>
  <si>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</si>
  <si>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</si>
  <si>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</si>
  <si>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</si>
  <si>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</si>
  <si>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</si>
  <si>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</si>
  <si>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</si>
  <si>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</si>
  <si>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</si>
  <si>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</si>
  <si>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</si>
  <si>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</si>
  <si>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</si>
  <si>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</si>
  <si>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</si>
  <si>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</si>
  <si>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</si>
  <si>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</si>
  <si>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</si>
  <si>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</si>
  <si>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</si>
  <si>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</si>
  <si>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</si>
  <si>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</si>
  <si>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</si>
  <si>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</si>
  <si>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</si>
  <si>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</si>
  <si>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</si>
  <si>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</si>
  <si>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</si>
  <si>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</si>
  <si>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</si>
  <si>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</si>
  <si>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</si>
  <si>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</si>
  <si>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</si>
  <si>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</si>
  <si>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</si>
  <si>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</si>
  <si>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</si>
  <si>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</si>
  <si>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</si>
  <si>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</si>
  <si>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</si>
  <si>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</si>
  <si>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</si>
  <si>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</si>
  <si>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</si>
  <si>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</si>
  <si>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</si>
  <si>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</si>
  <si>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</si>
  <si>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</si>
  <si>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</si>
  <si>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</si>
  <si>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</si>
  <si>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</si>
  <si>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Начальник районного управления образованием</t>
  </si>
  <si>
    <t>(наименование органа - учредителя (учреждения)</t>
  </si>
  <si>
    <t>Ю.Н. Богинский</t>
  </si>
  <si>
    <t>22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</si>
  <si>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</si>
  <si>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</si>
  <si>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</si>
  <si>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</si>
  <si>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</si>
  <si>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</si>
  <si>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</si>
  <si>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</si>
  <si>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</si>
  <si>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</si>
  <si>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</si>
  <si>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</si>
  <si>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</si>
  <si>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</si>
  <si>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</si>
  <si>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</si>
  <si>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</si>
  <si>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</si>
  <si>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</si>
  <si>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</si>
  <si>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</si>
  <si>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</si>
  <si>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</si>
  <si>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</si>
  <si>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</si>
  <si>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</si>
  <si>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2020</t>
  </si>
  <si>
    <t>2021</t>
  </si>
  <si>
    <t>2022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</si>
  <si>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</si>
  <si>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</si>
  <si>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</si>
  <si>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</si>
  <si>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</si>
  <si>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</si>
  <si>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</si>
  <si>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</si>
  <si>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>2342013091</t>
  </si>
  <si>
    <t>1430</t>
  </si>
  <si>
    <t>Муниципальное бюджетное общеобразовательное учреждение средняя общеобразовательная школа №5 имени Александра Парамоновича Лимаренко поселка Псебай муниципального образования Мостовский район</t>
  </si>
  <si>
    <t>Муниципального бюджетного общеобразовательного учреждения средней общеобразовательной школы №5 имени Александра Парамоновича Лимаренко поселка Псебай муниципального образования Мостовский район</t>
  </si>
  <si>
    <t>Руководитель МКУ "ЦБО"</t>
  </si>
  <si>
    <t>Е.Е.Пономарева</t>
  </si>
  <si>
    <r>
      <t xml:space="preserve">    Кудзиева А.А.        </t>
    </r>
    <r>
      <rPr>
        <u val="single"/>
        <sz val="8"/>
        <rFont val="Times New Roman"/>
        <family val="1"/>
      </rPr>
      <t xml:space="preserve">     (86192) 5-11-59      </t>
    </r>
  </si>
  <si>
    <t>23</t>
  </si>
  <si>
    <t>закупка энергитических ресурсов</t>
  </si>
  <si>
    <t>247</t>
  </si>
  <si>
    <t>24</t>
  </si>
  <si>
    <t>А.А.Сулухия</t>
  </si>
  <si>
    <t>марта</t>
  </si>
  <si>
    <t>17</t>
  </si>
  <si>
    <t>17.03.2022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</si>
</sst>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52" fillId="0" borderId="32" xfId="0" applyNumberFormat="1" applyFont="1" applyBorder="1" applyAlignment="1">
      <alignment horizontal="right" vertical="center"/>
    </xf>
    <xf numFmtId="4" fontId="53" fillId="0" borderId="33" xfId="0" applyNumberFormat="1" applyFont="1" applyBorder="1" applyAlignment="1">
      <alignment horizontal="right" vertical="center"/>
    </xf>
    <xf numFmtId="4" fontId="53" fillId="0" borderId="34" xfId="0" applyNumberFormat="1" applyFont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54" fillId="0" borderId="23" xfId="0" applyNumberFormat="1" applyFont="1" applyBorder="1" applyAlignment="1">
      <alignment horizontal="center"/>
    </xf>
    <xf numFmtId="49" fontId="55" fillId="0" borderId="21" xfId="0" applyNumberFormat="1" applyFont="1" applyBorder="1" applyAlignment="1">
      <alignment horizontal="center"/>
    </xf>
    <xf numFmtId="49" fontId="55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52" fillId="0" borderId="20" xfId="0" applyNumberFormat="1" applyFont="1" applyBorder="1" applyAlignment="1">
      <alignment horizontal="right" vertical="center"/>
    </xf>
    <xf numFmtId="4" fontId="53" fillId="0" borderId="21" xfId="0" applyNumberFormat="1" applyFont="1" applyBorder="1" applyAlignment="1">
      <alignment horizontal="right" vertical="center"/>
    </xf>
    <xf numFmtId="4" fontId="53" fillId="0" borderId="24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9" fontId="1" fillId="0" borderId="4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4" fontId="52" fillId="0" borderId="28" xfId="0" applyNumberFormat="1" applyFont="1" applyBorder="1" applyAlignment="1">
      <alignment horizontal="right" vertical="center"/>
    </xf>
    <xf numFmtId="4" fontId="53" fillId="0" borderId="10" xfId="0" applyNumberFormat="1" applyFont="1" applyBorder="1" applyAlignment="1">
      <alignment horizontal="right" vertical="center"/>
    </xf>
    <xf numFmtId="4" fontId="53" fillId="0" borderId="25" xfId="0" applyNumberFormat="1" applyFont="1" applyBorder="1" applyAlignment="1">
      <alignment horizontal="right" vertical="center"/>
    </xf>
    <xf numFmtId="4" fontId="53" fillId="0" borderId="30" xfId="0" applyNumberFormat="1" applyFont="1" applyBorder="1" applyAlignment="1">
      <alignment horizontal="right" vertical="center"/>
    </xf>
    <xf numFmtId="4" fontId="53" fillId="0" borderId="18" xfId="0" applyNumberFormat="1" applyFont="1" applyBorder="1" applyAlignment="1">
      <alignment horizontal="right" vertical="center"/>
    </xf>
    <xf numFmtId="4" fontId="53" fillId="0" borderId="27" xfId="0" applyNumberFormat="1" applyFont="1" applyBorder="1" applyAlignment="1">
      <alignment horizontal="right" vertic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4" fontId="56" fillId="0" borderId="20" xfId="0" applyNumberFormat="1" applyFont="1" applyBorder="1" applyAlignment="1">
      <alignment horizontal="right" vertical="center"/>
    </xf>
    <xf numFmtId="4" fontId="57" fillId="0" borderId="21" xfId="0" applyNumberFormat="1" applyFont="1" applyBorder="1" applyAlignment="1">
      <alignment horizontal="right" vertical="center"/>
    </xf>
    <xf numFmtId="4" fontId="57" fillId="0" borderId="24" xfId="0" applyNumberFormat="1" applyFont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52" fillId="0" borderId="21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right" vertical="center"/>
    </xf>
    <xf numFmtId="4" fontId="1" fillId="0" borderId="41" xfId="0" applyNumberFormat="1" applyFont="1" applyFill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4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0" fontId="1" fillId="0" borderId="28" xfId="0" applyNumberFormat="1" applyFont="1" applyFill="1" applyBorder="1" applyAlignment="1">
      <alignment horizontal="left" wrapText="1" indent="4"/>
    </xf>
    <xf numFmtId="0" fontId="1" fillId="0" borderId="45" xfId="0" applyNumberFormat="1" applyFont="1" applyFill="1" applyBorder="1" applyAlignment="1">
      <alignment horizontal="left" indent="4"/>
    </xf>
    <xf numFmtId="4" fontId="1" fillId="0" borderId="28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wrapText="1" indent="2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1"/>
    </xf>
    <xf numFmtId="4" fontId="1" fillId="0" borderId="3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06"/>
  <sheetViews>
    <sheetView tabSelected="1" view="pageBreakPreview" zoomScaleSheetLayoutView="100" zoomScalePageLayoutView="0" workbookViewId="0" topLeftCell="A22">
      <selection activeCell="DF95" sqref="DF95:DR96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20" width="0.875" style="1" customWidth="1"/>
    <col min="121" max="121" width="2.00390625" style="1" customWidth="1"/>
    <col min="122" max="129" width="0.875" style="1" customWidth="1"/>
    <col min="130" max="130" width="1.75390625" style="1" customWidth="1"/>
    <col min="131" max="133" width="0.875" style="1" customWidth="1"/>
    <col min="134" max="134" width="1.75390625" style="1" customWidth="1"/>
    <col min="135" max="147" width="0.875" style="1" customWidth="1"/>
    <col min="148" max="148" width="1.875" style="1" customWidth="1"/>
    <col min="149" max="149" width="1.37890625" style="1" customWidth="1"/>
    <col min="15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197" t="s">
        <v>263</v>
      </c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</row>
    <row r="2" spans="123:168" s="8" customFormat="1" ht="17.25" customHeight="1">
      <c r="DS2" s="108" t="s">
        <v>297</v>
      </c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</row>
    <row r="3" spans="123:168" s="9" customFormat="1" ht="11.25">
      <c r="DS3" s="198" t="s">
        <v>17</v>
      </c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</row>
    <row r="4" spans="123:168" s="8" customFormat="1" ht="54.75" customHeight="1">
      <c r="DS4" s="108" t="s">
        <v>308</v>
      </c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</row>
    <row r="5" spans="123:168" s="9" customFormat="1" ht="11.25">
      <c r="DS5" s="199" t="s">
        <v>265</v>
      </c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</row>
    <row r="6" spans="123:168" s="8" customFormat="1" ht="12.75"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10"/>
      <c r="ER6" s="10"/>
      <c r="ES6" s="201" t="s">
        <v>316</v>
      </c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</row>
    <row r="7" spans="123:168" s="9" customFormat="1" ht="12.75">
      <c r="DS7" s="198" t="s">
        <v>18</v>
      </c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0"/>
      <c r="ER7" s="10"/>
      <c r="ES7" s="199" t="s">
        <v>19</v>
      </c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</row>
    <row r="8" spans="129:168" s="8" customFormat="1" ht="12.75">
      <c r="DY8" s="11" t="s">
        <v>20</v>
      </c>
      <c r="DZ8" s="11"/>
      <c r="EA8" s="202"/>
      <c r="EB8" s="202"/>
      <c r="EC8" s="202"/>
      <c r="ED8" s="11" t="s">
        <v>20</v>
      </c>
      <c r="EE8" s="11"/>
      <c r="EF8" s="10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11">
        <v>20</v>
      </c>
      <c r="EW8" s="11"/>
      <c r="EX8" s="11"/>
      <c r="EY8" s="202"/>
      <c r="EZ8" s="202"/>
      <c r="FA8" s="202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204" t="s">
        <v>267</v>
      </c>
      <c r="DA10" s="204"/>
      <c r="DB10" s="204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205" t="s">
        <v>23</v>
      </c>
      <c r="BG11" s="205"/>
      <c r="BH11" s="205"/>
      <c r="BI11" s="205"/>
      <c r="BJ11" s="205"/>
      <c r="BK11" s="205"/>
      <c r="BL11" s="205"/>
      <c r="BM11" s="204" t="s">
        <v>267</v>
      </c>
      <c r="BN11" s="204"/>
      <c r="BO11" s="204"/>
      <c r="BP11" s="205" t="s">
        <v>24</v>
      </c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4" t="s">
        <v>312</v>
      </c>
      <c r="CM11" s="204"/>
      <c r="CN11" s="204"/>
      <c r="CO11" s="205" t="s">
        <v>25</v>
      </c>
      <c r="CP11" s="205"/>
      <c r="CQ11" s="205"/>
      <c r="CR11" s="205"/>
      <c r="CS11" s="205"/>
      <c r="CT11" s="204" t="s">
        <v>315</v>
      </c>
      <c r="CU11" s="204"/>
      <c r="CV11" s="204"/>
      <c r="CW11" s="206" t="s">
        <v>268</v>
      </c>
      <c r="CX11" s="206"/>
      <c r="CY11" s="206"/>
      <c r="CZ11" s="206"/>
      <c r="DA11" s="206"/>
      <c r="DB11" s="206"/>
      <c r="DC11" s="206"/>
      <c r="DD11" s="206"/>
      <c r="DE11" s="206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97" t="s">
        <v>21</v>
      </c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9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0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2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08" t="s">
        <v>37</v>
      </c>
      <c r="BO13" s="208"/>
      <c r="BP13" s="208"/>
      <c r="BQ13" s="208"/>
      <c r="BR13" s="202" t="s">
        <v>318</v>
      </c>
      <c r="BS13" s="202"/>
      <c r="BT13" s="202"/>
      <c r="BU13" s="207" t="s">
        <v>20</v>
      </c>
      <c r="BV13" s="207"/>
      <c r="BW13" s="10"/>
      <c r="BX13" s="202" t="s">
        <v>317</v>
      </c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8">
        <v>20</v>
      </c>
      <c r="CN13" s="208"/>
      <c r="CO13" s="208"/>
      <c r="CP13" s="203" t="s">
        <v>267</v>
      </c>
      <c r="CQ13" s="203"/>
      <c r="CR13" s="203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04" t="s">
        <v>319</v>
      </c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6"/>
    </row>
    <row r="14" spans="1:168" s="12" customFormat="1" ht="18" customHeight="1">
      <c r="A14" s="207" t="s">
        <v>29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91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3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8" t="s">
        <v>269</v>
      </c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91" t="s">
        <v>303</v>
      </c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3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88" t="s">
        <v>304</v>
      </c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90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88" t="s">
        <v>305</v>
      </c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90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108" t="s">
        <v>307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91" t="s">
        <v>270</v>
      </c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3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94" t="s">
        <v>34</v>
      </c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6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09" t="s">
        <v>38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52" t="s">
        <v>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3"/>
      <c r="BX24" s="58" t="s">
        <v>1</v>
      </c>
      <c r="BY24" s="59"/>
      <c r="BZ24" s="59"/>
      <c r="CA24" s="59"/>
      <c r="CB24" s="59"/>
      <c r="CC24" s="59"/>
      <c r="CD24" s="59"/>
      <c r="CE24" s="60"/>
      <c r="CF24" s="58" t="s">
        <v>279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60"/>
      <c r="CS24" s="58" t="s">
        <v>280</v>
      </c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60"/>
      <c r="DF24" s="103" t="s">
        <v>8</v>
      </c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</row>
    <row r="25" spans="1:161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5"/>
      <c r="BX25" s="61"/>
      <c r="BY25" s="62"/>
      <c r="BZ25" s="62"/>
      <c r="CA25" s="62"/>
      <c r="CB25" s="62"/>
      <c r="CC25" s="62"/>
      <c r="CD25" s="62"/>
      <c r="CE25" s="63"/>
      <c r="CF25" s="61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3"/>
      <c r="CS25" s="61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3"/>
      <c r="DF25" s="68" t="s">
        <v>2</v>
      </c>
      <c r="DG25" s="68"/>
      <c r="DH25" s="68"/>
      <c r="DI25" s="68"/>
      <c r="DJ25" s="68"/>
      <c r="DK25" s="68"/>
      <c r="DL25" s="70" t="s">
        <v>267</v>
      </c>
      <c r="DM25" s="70"/>
      <c r="DN25" s="70"/>
      <c r="DO25" s="69" t="s">
        <v>3</v>
      </c>
      <c r="DP25" s="69"/>
      <c r="DQ25" s="69"/>
      <c r="DR25" s="69"/>
      <c r="DS25" s="68" t="s">
        <v>2</v>
      </c>
      <c r="DT25" s="68"/>
      <c r="DU25" s="68"/>
      <c r="DV25" s="68"/>
      <c r="DW25" s="68"/>
      <c r="DX25" s="68"/>
      <c r="DY25" s="70" t="s">
        <v>312</v>
      </c>
      <c r="DZ25" s="70"/>
      <c r="EA25" s="70"/>
      <c r="EB25" s="69" t="s">
        <v>3</v>
      </c>
      <c r="EC25" s="69"/>
      <c r="ED25" s="69"/>
      <c r="EE25" s="69"/>
      <c r="EF25" s="68" t="s">
        <v>2</v>
      </c>
      <c r="EG25" s="68"/>
      <c r="EH25" s="68"/>
      <c r="EI25" s="68"/>
      <c r="EJ25" s="68"/>
      <c r="EK25" s="68"/>
      <c r="EL25" s="70" t="s">
        <v>315</v>
      </c>
      <c r="EM25" s="70"/>
      <c r="EN25" s="70"/>
      <c r="EO25" s="69" t="s">
        <v>3</v>
      </c>
      <c r="EP25" s="69"/>
      <c r="EQ25" s="69"/>
      <c r="ER25" s="69"/>
      <c r="ES25" s="71" t="s">
        <v>7</v>
      </c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</row>
    <row r="26" spans="1:161" ht="36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7"/>
      <c r="BX26" s="64"/>
      <c r="BY26" s="65"/>
      <c r="BZ26" s="65"/>
      <c r="CA26" s="65"/>
      <c r="CB26" s="65"/>
      <c r="CC26" s="65"/>
      <c r="CD26" s="65"/>
      <c r="CE26" s="66"/>
      <c r="CF26" s="64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6"/>
      <c r="CS26" s="64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6"/>
      <c r="DF26" s="67" t="s">
        <v>4</v>
      </c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 t="s">
        <v>5</v>
      </c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 t="s">
        <v>6</v>
      </c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</row>
    <row r="27" spans="1:161" ht="11.25" customHeight="1" thickBot="1">
      <c r="A27" s="82" t="s">
        <v>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3"/>
      <c r="BX27" s="84" t="s">
        <v>10</v>
      </c>
      <c r="BY27" s="85"/>
      <c r="BZ27" s="85"/>
      <c r="CA27" s="85"/>
      <c r="CB27" s="85"/>
      <c r="CC27" s="85"/>
      <c r="CD27" s="85"/>
      <c r="CE27" s="86"/>
      <c r="CF27" s="84" t="s">
        <v>11</v>
      </c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6"/>
      <c r="CS27" s="84" t="s">
        <v>12</v>
      </c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6"/>
      <c r="DF27" s="87" t="s">
        <v>13</v>
      </c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 t="s">
        <v>14</v>
      </c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 t="s">
        <v>15</v>
      </c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 t="s">
        <v>16</v>
      </c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pans="1:161" ht="13.5" customHeight="1">
      <c r="A28" s="107" t="s">
        <v>271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10" t="s">
        <v>39</v>
      </c>
      <c r="BY28" s="73"/>
      <c r="BZ28" s="73"/>
      <c r="CA28" s="73"/>
      <c r="CB28" s="73"/>
      <c r="CC28" s="73"/>
      <c r="CD28" s="73"/>
      <c r="CE28" s="74"/>
      <c r="CF28" s="72" t="s">
        <v>40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40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5">
        <v>94111.84</v>
      </c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7"/>
      <c r="DS28" s="78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80"/>
      <c r="EF28" s="78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80"/>
      <c r="ES28" s="78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81"/>
    </row>
    <row r="29" spans="1:161" ht="12.75" customHeight="1">
      <c r="A29" s="107" t="s">
        <v>272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44" t="s">
        <v>41</v>
      </c>
      <c r="BY29" s="45"/>
      <c r="BZ29" s="45"/>
      <c r="CA29" s="45"/>
      <c r="CB29" s="45"/>
      <c r="CC29" s="45"/>
      <c r="CD29" s="45"/>
      <c r="CE29" s="46"/>
      <c r="CF29" s="47" t="s">
        <v>40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6"/>
      <c r="CS29" s="47" t="s">
        <v>40</v>
      </c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6"/>
      <c r="DF29" s="39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8"/>
      <c r="DS29" s="39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8"/>
      <c r="EF29" s="39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8"/>
      <c r="ES29" s="39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1"/>
    </row>
    <row r="30" spans="1:161" ht="12.75">
      <c r="A30" s="111" t="s">
        <v>42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2" t="s">
        <v>43</v>
      </c>
      <c r="BY30" s="113"/>
      <c r="BZ30" s="113"/>
      <c r="CA30" s="113"/>
      <c r="CB30" s="113"/>
      <c r="CC30" s="113"/>
      <c r="CD30" s="113"/>
      <c r="CE30" s="114"/>
      <c r="CF30" s="115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4"/>
      <c r="CS30" s="47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6"/>
      <c r="DF30" s="116">
        <f>DF34+DF41</f>
        <v>18643170.9</v>
      </c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8"/>
      <c r="DS30" s="116">
        <f>DS34+DS41</f>
        <v>18833170.9</v>
      </c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8"/>
      <c r="EF30" s="116">
        <f>EF34+EF41</f>
        <v>18833170.9</v>
      </c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8"/>
      <c r="ES30" s="39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1"/>
    </row>
    <row r="31" spans="1:161" ht="22.5" customHeight="1">
      <c r="A31" s="119" t="s">
        <v>44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44" t="s">
        <v>45</v>
      </c>
      <c r="BY31" s="45"/>
      <c r="BZ31" s="45"/>
      <c r="CA31" s="45"/>
      <c r="CB31" s="45"/>
      <c r="CC31" s="45"/>
      <c r="CD31" s="45"/>
      <c r="CE31" s="46"/>
      <c r="CF31" s="47" t="s">
        <v>46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6"/>
      <c r="CS31" s="47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6"/>
      <c r="DF31" s="39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8"/>
      <c r="DS31" s="39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8"/>
      <c r="EF31" s="39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8"/>
      <c r="ES31" s="39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1"/>
    </row>
    <row r="32" spans="1:161" ht="11.25">
      <c r="A32" s="124" t="s">
        <v>47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44" t="s">
        <v>48</v>
      </c>
      <c r="BY32" s="45"/>
      <c r="BZ32" s="45"/>
      <c r="CA32" s="45"/>
      <c r="CB32" s="45"/>
      <c r="CC32" s="45"/>
      <c r="CD32" s="45"/>
      <c r="CE32" s="46"/>
      <c r="CF32" s="47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6"/>
      <c r="CS32" s="47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6"/>
      <c r="DF32" s="39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8"/>
      <c r="DS32" s="39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8"/>
      <c r="EF32" s="39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8"/>
      <c r="ES32" s="39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1"/>
    </row>
    <row r="33" spans="1:161" ht="11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44"/>
      <c r="BY33" s="45"/>
      <c r="BZ33" s="45"/>
      <c r="CA33" s="45"/>
      <c r="CB33" s="45"/>
      <c r="CC33" s="45"/>
      <c r="CD33" s="45"/>
      <c r="CE33" s="46"/>
      <c r="CF33" s="47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6"/>
      <c r="CS33" s="47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6"/>
      <c r="DF33" s="39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8"/>
      <c r="DS33" s="39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8"/>
      <c r="EF33" s="39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8"/>
      <c r="ES33" s="39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1"/>
    </row>
    <row r="34" spans="1:161" ht="11.25" customHeight="1">
      <c r="A34" s="49" t="s">
        <v>49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1"/>
      <c r="BX34" s="44" t="s">
        <v>50</v>
      </c>
      <c r="BY34" s="45"/>
      <c r="BZ34" s="45"/>
      <c r="CA34" s="45"/>
      <c r="CB34" s="45"/>
      <c r="CC34" s="45"/>
      <c r="CD34" s="45"/>
      <c r="CE34" s="46"/>
      <c r="CF34" s="47" t="s">
        <v>51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6"/>
      <c r="CS34" s="47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6"/>
      <c r="DF34" s="39">
        <f>DF35+DF36</f>
        <v>15061200</v>
      </c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8"/>
      <c r="DS34" s="39">
        <f>DS35+DS36</f>
        <v>15061200</v>
      </c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8"/>
      <c r="EF34" s="39">
        <f>EF35+EF36</f>
        <v>15061200</v>
      </c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8"/>
      <c r="ES34" s="39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1"/>
    </row>
    <row r="35" spans="1:161" ht="34.5" customHeight="1" thickBot="1">
      <c r="A35" s="127" t="s">
        <v>52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8"/>
      <c r="BX35" s="129" t="s">
        <v>53</v>
      </c>
      <c r="BY35" s="130"/>
      <c r="BZ35" s="130"/>
      <c r="CA35" s="130"/>
      <c r="CB35" s="130"/>
      <c r="CC35" s="130"/>
      <c r="CD35" s="130"/>
      <c r="CE35" s="131"/>
      <c r="CF35" s="142" t="s">
        <v>51</v>
      </c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1"/>
      <c r="CS35" s="142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1"/>
      <c r="DF35" s="121">
        <f>4186900+10794300+80000</f>
        <v>15061200</v>
      </c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3"/>
      <c r="DS35" s="121">
        <f>DF35</f>
        <v>15061200</v>
      </c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3"/>
      <c r="EF35" s="121">
        <f>DS35</f>
        <v>15061200</v>
      </c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3"/>
      <c r="ES35" s="132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4"/>
    </row>
    <row r="36" spans="1:161" ht="22.5" customHeight="1">
      <c r="A36" s="135" t="s">
        <v>55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7"/>
      <c r="BX36" s="138" t="s">
        <v>54</v>
      </c>
      <c r="BY36" s="139"/>
      <c r="BZ36" s="139"/>
      <c r="CA36" s="139"/>
      <c r="CB36" s="139"/>
      <c r="CC36" s="139"/>
      <c r="CD36" s="139"/>
      <c r="CE36" s="140"/>
      <c r="CF36" s="141" t="s">
        <v>51</v>
      </c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40"/>
      <c r="CS36" s="141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40"/>
      <c r="DF36" s="78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78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80"/>
      <c r="EF36" s="78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80"/>
      <c r="ES36" s="78">
        <f>(DF30+DF28)-DF57</f>
        <v>0</v>
      </c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81"/>
    </row>
    <row r="37" spans="1:161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4"/>
      <c r="BY37" s="45"/>
      <c r="BZ37" s="45"/>
      <c r="CA37" s="45"/>
      <c r="CB37" s="45"/>
      <c r="CC37" s="45"/>
      <c r="CD37" s="45"/>
      <c r="CE37" s="46"/>
      <c r="CF37" s="47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6"/>
      <c r="CS37" s="47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  <c r="DF37" s="39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8"/>
      <c r="DS37" s="39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8"/>
      <c r="EF37" s="39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8"/>
      <c r="ES37" s="39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1"/>
    </row>
    <row r="38" spans="1:161" ht="10.5" customHeight="1">
      <c r="A38" s="49" t="s">
        <v>56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1"/>
      <c r="BX38" s="44" t="s">
        <v>57</v>
      </c>
      <c r="BY38" s="45"/>
      <c r="BZ38" s="45"/>
      <c r="CA38" s="45"/>
      <c r="CB38" s="45"/>
      <c r="CC38" s="45"/>
      <c r="CD38" s="45"/>
      <c r="CE38" s="46"/>
      <c r="CF38" s="47" t="s">
        <v>58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6"/>
      <c r="CS38" s="47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6"/>
      <c r="DF38" s="39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8"/>
      <c r="DS38" s="39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8"/>
      <c r="EF38" s="39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8"/>
      <c r="ES38" s="39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1"/>
    </row>
    <row r="39" spans="1:161" ht="10.5" customHeight="1">
      <c r="A39" s="124" t="s">
        <v>47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43" t="s">
        <v>59</v>
      </c>
      <c r="BY39" s="144"/>
      <c r="BZ39" s="144"/>
      <c r="CA39" s="144"/>
      <c r="CB39" s="144"/>
      <c r="CC39" s="144"/>
      <c r="CD39" s="144"/>
      <c r="CE39" s="145"/>
      <c r="CF39" s="146" t="s">
        <v>58</v>
      </c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5"/>
      <c r="CS39" s="146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5"/>
      <c r="DF39" s="147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9"/>
      <c r="DS39" s="147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9"/>
      <c r="EF39" s="147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9"/>
      <c r="ES39" s="147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50"/>
    </row>
    <row r="40" spans="1:161" ht="10.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6"/>
      <c r="BX40" s="138"/>
      <c r="BY40" s="139"/>
      <c r="BZ40" s="139"/>
      <c r="CA40" s="139"/>
      <c r="CB40" s="139"/>
      <c r="CC40" s="139"/>
      <c r="CD40" s="139"/>
      <c r="CE40" s="140"/>
      <c r="CF40" s="141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40"/>
      <c r="CS40" s="141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40"/>
      <c r="DF40" s="78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80"/>
      <c r="DS40" s="78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80"/>
      <c r="EF40" s="78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80"/>
      <c r="ES40" s="78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81"/>
    </row>
    <row r="41" spans="1:161" ht="10.5" customHeight="1">
      <c r="A41" s="49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1"/>
      <c r="BX41" s="44" t="s">
        <v>61</v>
      </c>
      <c r="BY41" s="45"/>
      <c r="BZ41" s="45"/>
      <c r="CA41" s="45"/>
      <c r="CB41" s="45"/>
      <c r="CC41" s="45"/>
      <c r="CD41" s="45"/>
      <c r="CE41" s="46"/>
      <c r="CF41" s="47" t="s">
        <v>62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6"/>
      <c r="CS41" s="47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39">
        <f>DF42+DF44+DF45</f>
        <v>3581970.9</v>
      </c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8"/>
      <c r="DS41" s="39">
        <f>DS42+DS44+540000</f>
        <v>3771970.9</v>
      </c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8"/>
      <c r="EF41" s="39">
        <f>EF42+EF44+540000</f>
        <v>3771970.9</v>
      </c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8"/>
      <c r="ES41" s="39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1"/>
    </row>
    <row r="42" spans="1:161" ht="10.5" customHeight="1">
      <c r="A42" s="151" t="s">
        <v>47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43" t="s">
        <v>237</v>
      </c>
      <c r="BY42" s="144"/>
      <c r="BZ42" s="144"/>
      <c r="CA42" s="144"/>
      <c r="CB42" s="144"/>
      <c r="CC42" s="144"/>
      <c r="CD42" s="144"/>
      <c r="CE42" s="145"/>
      <c r="CF42" s="146" t="s">
        <v>62</v>
      </c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5"/>
      <c r="CS42" s="146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5"/>
      <c r="DF42" s="152">
        <f>407300+790532+1178482.47+198707.5+58286.2+554000+3500+41162.73</f>
        <v>3231970.9</v>
      </c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4"/>
      <c r="DS42" s="152">
        <f>DF42</f>
        <v>3231970.9</v>
      </c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4"/>
      <c r="EF42" s="152">
        <f>DF42</f>
        <v>3231970.9</v>
      </c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4"/>
      <c r="ES42" s="147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50"/>
    </row>
    <row r="43" spans="1:161" ht="10.5" customHeight="1">
      <c r="A43" s="136" t="s">
        <v>66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7"/>
      <c r="BX43" s="138"/>
      <c r="BY43" s="139"/>
      <c r="BZ43" s="139"/>
      <c r="CA43" s="139"/>
      <c r="CB43" s="139"/>
      <c r="CC43" s="139"/>
      <c r="CD43" s="139"/>
      <c r="CE43" s="140"/>
      <c r="CF43" s="141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40"/>
      <c r="CS43" s="141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40"/>
      <c r="DF43" s="155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7"/>
      <c r="DS43" s="155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7"/>
      <c r="EF43" s="155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7"/>
      <c r="ES43" s="78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81"/>
    </row>
    <row r="44" spans="1:161" ht="10.5" customHeight="1">
      <c r="A44" s="135" t="s">
        <v>67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7"/>
      <c r="BX44" s="44" t="s">
        <v>238</v>
      </c>
      <c r="BY44" s="45"/>
      <c r="BZ44" s="45"/>
      <c r="CA44" s="45"/>
      <c r="CB44" s="45"/>
      <c r="CC44" s="45"/>
      <c r="CD44" s="45"/>
      <c r="CE44" s="46"/>
      <c r="CF44" s="47" t="s">
        <v>62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6"/>
      <c r="CS44" s="47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  <c r="DF44" s="39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8"/>
      <c r="DS44" s="39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8"/>
      <c r="EF44" s="39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8"/>
      <c r="ES44" s="39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1"/>
    </row>
    <row r="45" spans="1:161" ht="10.5" customHeight="1">
      <c r="A45" s="49" t="s">
        <v>63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1"/>
      <c r="BX45" s="44" t="s">
        <v>306</v>
      </c>
      <c r="BY45" s="45"/>
      <c r="BZ45" s="45"/>
      <c r="CA45" s="45"/>
      <c r="CB45" s="45"/>
      <c r="CC45" s="45"/>
      <c r="CD45" s="45"/>
      <c r="CE45" s="46"/>
      <c r="CF45" s="47" t="s">
        <v>62</v>
      </c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6"/>
      <c r="CS45" s="47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  <c r="DF45" s="39">
        <v>350000</v>
      </c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8"/>
      <c r="DS45" s="39">
        <f>DF45</f>
        <v>350000</v>
      </c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8"/>
      <c r="EF45" s="39">
        <f>DS45</f>
        <v>350000</v>
      </c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8"/>
      <c r="ES45" s="39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1"/>
    </row>
    <row r="46" spans="1:161" ht="10.5" customHeight="1">
      <c r="A46" s="49" t="s">
        <v>63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1"/>
      <c r="BX46" s="44" t="s">
        <v>64</v>
      </c>
      <c r="BY46" s="45"/>
      <c r="BZ46" s="45"/>
      <c r="CA46" s="45"/>
      <c r="CB46" s="45"/>
      <c r="CC46" s="45"/>
      <c r="CD46" s="45"/>
      <c r="CE46" s="46"/>
      <c r="CF46" s="47" t="s">
        <v>65</v>
      </c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6"/>
      <c r="CS46" s="47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6"/>
      <c r="DF46" s="39">
        <f>DF47+DF49</f>
        <v>0</v>
      </c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8"/>
      <c r="DS46" s="39">
        <f>DS47+DS49</f>
        <v>0</v>
      </c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8"/>
      <c r="EF46" s="39">
        <f>EF47+EF49</f>
        <v>0</v>
      </c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8"/>
      <c r="ES46" s="39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1"/>
    </row>
    <row r="47" spans="1:161" ht="10.5" customHeight="1">
      <c r="A47" s="151" t="s">
        <v>47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43"/>
      <c r="BY47" s="144"/>
      <c r="BZ47" s="144"/>
      <c r="CA47" s="144"/>
      <c r="CB47" s="144"/>
      <c r="CC47" s="144"/>
      <c r="CD47" s="144"/>
      <c r="CE47" s="145"/>
      <c r="CF47" s="146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5"/>
      <c r="CS47" s="146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5"/>
      <c r="DF47" s="147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9"/>
      <c r="DS47" s="147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9"/>
      <c r="EF47" s="147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9"/>
      <c r="ES47" s="147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50"/>
    </row>
    <row r="48" spans="1:161" ht="10.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7"/>
      <c r="BX48" s="138"/>
      <c r="BY48" s="139"/>
      <c r="BZ48" s="139"/>
      <c r="CA48" s="139"/>
      <c r="CB48" s="139"/>
      <c r="CC48" s="139"/>
      <c r="CD48" s="139"/>
      <c r="CE48" s="140"/>
      <c r="CF48" s="141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40"/>
      <c r="CS48" s="141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40"/>
      <c r="DF48" s="78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80"/>
      <c r="DS48" s="78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80"/>
      <c r="EF48" s="78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80"/>
      <c r="ES48" s="78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81"/>
    </row>
    <row r="49" spans="1:161" ht="10.5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7"/>
      <c r="BX49" s="44"/>
      <c r="BY49" s="45"/>
      <c r="BZ49" s="45"/>
      <c r="CA49" s="45"/>
      <c r="CB49" s="45"/>
      <c r="CC49" s="45"/>
      <c r="CD49" s="45"/>
      <c r="CE49" s="46"/>
      <c r="CF49" s="47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6"/>
      <c r="CS49" s="47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6"/>
      <c r="DF49" s="39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8"/>
      <c r="DS49" s="39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8"/>
      <c r="EF49" s="39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8"/>
      <c r="ES49" s="39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1"/>
    </row>
    <row r="50" spans="1:161" ht="10.5" customHeight="1">
      <c r="A50" s="49" t="s">
        <v>68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1"/>
      <c r="BX50" s="44" t="s">
        <v>69</v>
      </c>
      <c r="BY50" s="45"/>
      <c r="BZ50" s="45"/>
      <c r="CA50" s="45"/>
      <c r="CB50" s="45"/>
      <c r="CC50" s="45"/>
      <c r="CD50" s="45"/>
      <c r="CE50" s="46"/>
      <c r="CF50" s="47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6"/>
      <c r="CS50" s="47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6"/>
      <c r="DF50" s="39">
        <f>DF51+DF53</f>
        <v>0</v>
      </c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8"/>
      <c r="DS50" s="39">
        <f>DS51+DS53</f>
        <v>0</v>
      </c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8"/>
      <c r="EF50" s="39">
        <f>EF51+EF53</f>
        <v>0</v>
      </c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8"/>
      <c r="ES50" s="39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1"/>
    </row>
    <row r="51" spans="1:161" ht="10.5" customHeight="1">
      <c r="A51" s="151" t="s">
        <v>47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43"/>
      <c r="BY51" s="144"/>
      <c r="BZ51" s="144"/>
      <c r="CA51" s="144"/>
      <c r="CB51" s="144"/>
      <c r="CC51" s="144"/>
      <c r="CD51" s="144"/>
      <c r="CE51" s="145"/>
      <c r="CF51" s="146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5"/>
      <c r="CS51" s="146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5"/>
      <c r="DF51" s="147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9"/>
      <c r="DS51" s="147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9"/>
      <c r="EF51" s="147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9"/>
      <c r="ES51" s="147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50"/>
    </row>
    <row r="52" spans="1:161" ht="10.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7"/>
      <c r="BX52" s="138"/>
      <c r="BY52" s="139"/>
      <c r="BZ52" s="139"/>
      <c r="CA52" s="139"/>
      <c r="CB52" s="139"/>
      <c r="CC52" s="139"/>
      <c r="CD52" s="139"/>
      <c r="CE52" s="140"/>
      <c r="CF52" s="141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40"/>
      <c r="CS52" s="141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78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80"/>
      <c r="DS52" s="78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80"/>
      <c r="EF52" s="78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80"/>
      <c r="ES52" s="78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81"/>
    </row>
    <row r="53" spans="1:161" ht="10.5" customHeigh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7"/>
      <c r="BX53" s="44"/>
      <c r="BY53" s="45"/>
      <c r="BZ53" s="45"/>
      <c r="CA53" s="45"/>
      <c r="CB53" s="45"/>
      <c r="CC53" s="45"/>
      <c r="CD53" s="45"/>
      <c r="CE53" s="46"/>
      <c r="CF53" s="47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6"/>
      <c r="CS53" s="47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  <c r="DF53" s="39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8"/>
      <c r="DS53" s="39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8"/>
      <c r="EF53" s="39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8"/>
      <c r="ES53" s="39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1"/>
    </row>
    <row r="54" spans="1:161" ht="12.75" customHeight="1">
      <c r="A54" s="49" t="s">
        <v>281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1"/>
      <c r="BX54" s="44" t="s">
        <v>70</v>
      </c>
      <c r="BY54" s="45"/>
      <c r="BZ54" s="45"/>
      <c r="CA54" s="45"/>
      <c r="CB54" s="45"/>
      <c r="CC54" s="45"/>
      <c r="CD54" s="45"/>
      <c r="CE54" s="46"/>
      <c r="CF54" s="47" t="s">
        <v>40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6"/>
      <c r="CS54" s="47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  <c r="DF54" s="39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8"/>
      <c r="DS54" s="39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8"/>
      <c r="EF54" s="39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8"/>
      <c r="ES54" s="39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1"/>
    </row>
    <row r="55" spans="1:161" ht="33.75" customHeight="1">
      <c r="A55" s="42" t="s">
        <v>71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4" t="s">
        <v>72</v>
      </c>
      <c r="BY55" s="45"/>
      <c r="BZ55" s="45"/>
      <c r="CA55" s="45"/>
      <c r="CB55" s="45"/>
      <c r="CC55" s="45"/>
      <c r="CD55" s="45"/>
      <c r="CE55" s="46"/>
      <c r="CF55" s="47" t="s">
        <v>73</v>
      </c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6"/>
      <c r="CS55" s="47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  <c r="DF55" s="39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8"/>
      <c r="DS55" s="39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8"/>
      <c r="EF55" s="39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8"/>
      <c r="ES55" s="39" t="s">
        <v>40</v>
      </c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1"/>
    </row>
    <row r="56" spans="1:161" ht="10.5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7"/>
      <c r="BX56" s="44"/>
      <c r="BY56" s="45"/>
      <c r="BZ56" s="45"/>
      <c r="CA56" s="45"/>
      <c r="CB56" s="45"/>
      <c r="CC56" s="45"/>
      <c r="CD56" s="45"/>
      <c r="CE56" s="46"/>
      <c r="CF56" s="47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6"/>
      <c r="CS56" s="47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  <c r="DF56" s="39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8"/>
      <c r="DS56" s="39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8"/>
      <c r="EF56" s="39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8"/>
      <c r="ES56" s="39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1"/>
    </row>
    <row r="57" spans="1:161" ht="11.25" customHeight="1">
      <c r="A57" s="111" t="s">
        <v>74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2" t="s">
        <v>75</v>
      </c>
      <c r="BY57" s="113"/>
      <c r="BZ57" s="113"/>
      <c r="CA57" s="113"/>
      <c r="CB57" s="113"/>
      <c r="CC57" s="113"/>
      <c r="CD57" s="113"/>
      <c r="CE57" s="114"/>
      <c r="CF57" s="115" t="s">
        <v>40</v>
      </c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4"/>
      <c r="CS57" s="47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  <c r="DF57" s="116">
        <f>DF58+DF65+DF66+DF67+DF68+DF70+DF77+DF74+DF91+DF97+DF100+DF104</f>
        <v>18737282.74</v>
      </c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8"/>
      <c r="DS57" s="116">
        <f>DS58+DS65+DS66+DS67+DS68+DS70+DS77+DS74+DS91+DS97+DS100+DS104</f>
        <v>16578792.739999998</v>
      </c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8"/>
      <c r="EF57" s="116">
        <f>EF58+EF65+EF66+EF67+EF68+EF70+EF77+EF74+EF91+EF97+EF100+EF104</f>
        <v>16578792.739999998</v>
      </c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8"/>
      <c r="ES57" s="39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1"/>
    </row>
    <row r="58" spans="1:161" ht="22.5" customHeight="1">
      <c r="A58" s="158" t="s">
        <v>76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44" t="s">
        <v>77</v>
      </c>
      <c r="BY58" s="45"/>
      <c r="BZ58" s="45"/>
      <c r="CA58" s="45"/>
      <c r="CB58" s="45"/>
      <c r="CC58" s="45"/>
      <c r="CD58" s="45"/>
      <c r="CE58" s="46"/>
      <c r="CF58" s="47" t="s">
        <v>40</v>
      </c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6"/>
      <c r="CS58" s="47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  <c r="DF58" s="39">
        <f>DF59+DF60+DF61+DF62</f>
        <v>12294732</v>
      </c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8"/>
      <c r="DS58" s="39">
        <f>DF58</f>
        <v>12294732</v>
      </c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8"/>
      <c r="EF58" s="39">
        <f>DS58</f>
        <v>12294732</v>
      </c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8"/>
      <c r="ES58" s="39" t="s">
        <v>40</v>
      </c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1"/>
    </row>
    <row r="59" spans="1:161" ht="22.5" customHeight="1">
      <c r="A59" s="42" t="s">
        <v>78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4" t="s">
        <v>79</v>
      </c>
      <c r="BY59" s="45"/>
      <c r="BZ59" s="45"/>
      <c r="CA59" s="45"/>
      <c r="CB59" s="45"/>
      <c r="CC59" s="45"/>
      <c r="CD59" s="45"/>
      <c r="CE59" s="46"/>
      <c r="CF59" s="47" t="s">
        <v>80</v>
      </c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6"/>
      <c r="CS59" s="47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  <c r="DF59" s="121">
        <f>8622300+603500</f>
        <v>9225800</v>
      </c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3"/>
      <c r="DS59" s="121">
        <f>DF59</f>
        <v>9225800</v>
      </c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3"/>
      <c r="EF59" s="121">
        <f>DF59</f>
        <v>9225800</v>
      </c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3"/>
      <c r="ES59" s="39" t="s">
        <v>40</v>
      </c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1"/>
    </row>
    <row r="60" spans="1:161" ht="10.5" customHeight="1">
      <c r="A60" s="135" t="s">
        <v>81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7"/>
      <c r="BX60" s="44" t="s">
        <v>82</v>
      </c>
      <c r="BY60" s="45"/>
      <c r="BZ60" s="45"/>
      <c r="CA60" s="45"/>
      <c r="CB60" s="45"/>
      <c r="CC60" s="45"/>
      <c r="CD60" s="45"/>
      <c r="CE60" s="46"/>
      <c r="CF60" s="47" t="s">
        <v>83</v>
      </c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6"/>
      <c r="CS60" s="47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  <c r="DF60" s="121">
        <f>278000</f>
        <v>278000</v>
      </c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3"/>
      <c r="DS60" s="121">
        <f>DF60</f>
        <v>278000</v>
      </c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3"/>
      <c r="EF60" s="121">
        <f>DS60</f>
        <v>278000</v>
      </c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3"/>
      <c r="ES60" s="39" t="s">
        <v>40</v>
      </c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1"/>
    </row>
    <row r="61" spans="1:161" ht="22.5" customHeight="1">
      <c r="A61" s="42" t="s">
        <v>84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4" t="s">
        <v>85</v>
      </c>
      <c r="BY61" s="45"/>
      <c r="BZ61" s="45"/>
      <c r="CA61" s="45"/>
      <c r="CB61" s="45"/>
      <c r="CC61" s="45"/>
      <c r="CD61" s="45"/>
      <c r="CE61" s="46"/>
      <c r="CF61" s="47" t="s">
        <v>86</v>
      </c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6"/>
      <c r="CS61" s="47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  <c r="DF61" s="39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8"/>
      <c r="DS61" s="39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8"/>
      <c r="EF61" s="39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8"/>
      <c r="ES61" s="39" t="s">
        <v>40</v>
      </c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1"/>
    </row>
    <row r="62" spans="1:161" ht="22.5" customHeight="1">
      <c r="A62" s="42" t="s">
        <v>87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4" t="s">
        <v>88</v>
      </c>
      <c r="BY62" s="45"/>
      <c r="BZ62" s="45"/>
      <c r="CA62" s="45"/>
      <c r="CB62" s="45"/>
      <c r="CC62" s="45"/>
      <c r="CD62" s="45"/>
      <c r="CE62" s="46"/>
      <c r="CF62" s="47" t="s">
        <v>89</v>
      </c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6"/>
      <c r="CS62" s="47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  <c r="DF62" s="39">
        <f>DF63+DF64</f>
        <v>2790932</v>
      </c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8"/>
      <c r="DS62" s="39">
        <f>DS63+DS64</f>
        <v>2642264</v>
      </c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8"/>
      <c r="EF62" s="39">
        <f>EF63+EF64</f>
        <v>2642264</v>
      </c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8"/>
      <c r="ES62" s="39" t="s">
        <v>40</v>
      </c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1"/>
    </row>
    <row r="63" spans="1:161" ht="22.5" customHeight="1">
      <c r="A63" s="160" t="s">
        <v>90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44" t="s">
        <v>91</v>
      </c>
      <c r="BY63" s="45"/>
      <c r="BZ63" s="45"/>
      <c r="CA63" s="45"/>
      <c r="CB63" s="45"/>
      <c r="CC63" s="45"/>
      <c r="CD63" s="45"/>
      <c r="CE63" s="46"/>
      <c r="CF63" s="47" t="s">
        <v>89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6"/>
      <c r="CS63" s="47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  <c r="DF63" s="162">
        <f>187032+2603900</f>
        <v>2790932</v>
      </c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4"/>
      <c r="DS63" s="162">
        <f>2279100+157200+199320+6644</f>
        <v>2642264</v>
      </c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4"/>
      <c r="EF63" s="162">
        <f>2279100+157200+199320+6644</f>
        <v>2642264</v>
      </c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4"/>
      <c r="ES63" s="39" t="s">
        <v>40</v>
      </c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1"/>
    </row>
    <row r="64" spans="1:161" s="7" customFormat="1" ht="11.25" customHeight="1" thickBot="1">
      <c r="A64" s="165" t="s">
        <v>92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7"/>
      <c r="BX64" s="168" t="s">
        <v>93</v>
      </c>
      <c r="BY64" s="169"/>
      <c r="BZ64" s="169"/>
      <c r="CA64" s="169"/>
      <c r="CB64" s="169"/>
      <c r="CC64" s="169"/>
      <c r="CD64" s="169"/>
      <c r="CE64" s="170"/>
      <c r="CF64" s="171" t="s">
        <v>89</v>
      </c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70"/>
      <c r="CS64" s="171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70"/>
      <c r="DF64" s="172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4"/>
      <c r="DS64" s="175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7"/>
      <c r="EF64" s="175"/>
      <c r="EG64" s="176"/>
      <c r="EH64" s="176"/>
      <c r="EI64" s="176"/>
      <c r="EJ64" s="176"/>
      <c r="EK64" s="176"/>
      <c r="EL64" s="176"/>
      <c r="EM64" s="176"/>
      <c r="EN64" s="176"/>
      <c r="EO64" s="176"/>
      <c r="EP64" s="176"/>
      <c r="EQ64" s="176"/>
      <c r="ER64" s="177"/>
      <c r="ES64" s="175" t="s">
        <v>40</v>
      </c>
      <c r="ET64" s="176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8"/>
    </row>
    <row r="65" spans="1:161" ht="11.25" customHeight="1">
      <c r="A65" s="135" t="s">
        <v>94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44" t="s">
        <v>95</v>
      </c>
      <c r="BY65" s="45"/>
      <c r="BZ65" s="45"/>
      <c r="CA65" s="45"/>
      <c r="CB65" s="45"/>
      <c r="CC65" s="45"/>
      <c r="CD65" s="45"/>
      <c r="CE65" s="46"/>
      <c r="CF65" s="47" t="s">
        <v>96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6"/>
      <c r="CS65" s="47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  <c r="DF65" s="39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8"/>
      <c r="DS65" s="39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8"/>
      <c r="EF65" s="39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8"/>
      <c r="ES65" s="39" t="s">
        <v>40</v>
      </c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1"/>
    </row>
    <row r="66" spans="1:161" ht="21.75" customHeight="1">
      <c r="A66" s="135" t="s">
        <v>239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44" t="s">
        <v>98</v>
      </c>
      <c r="BY66" s="45"/>
      <c r="BZ66" s="45"/>
      <c r="CA66" s="45"/>
      <c r="CB66" s="45"/>
      <c r="CC66" s="45"/>
      <c r="CD66" s="45"/>
      <c r="CE66" s="46"/>
      <c r="CF66" s="47" t="s">
        <v>240</v>
      </c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6"/>
      <c r="CS66" s="47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  <c r="DF66" s="39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8"/>
      <c r="DS66" s="39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8"/>
      <c r="EF66" s="39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8"/>
      <c r="ES66" s="39" t="s">
        <v>40</v>
      </c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1"/>
    </row>
    <row r="67" spans="1:161" s="7" customFormat="1" ht="12" customHeight="1" thickBot="1">
      <c r="A67" s="127" t="s">
        <v>97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80"/>
      <c r="BX67" s="181" t="s">
        <v>101</v>
      </c>
      <c r="BY67" s="182"/>
      <c r="BZ67" s="182"/>
      <c r="CA67" s="182"/>
      <c r="CB67" s="182"/>
      <c r="CC67" s="182"/>
      <c r="CD67" s="182"/>
      <c r="CE67" s="183"/>
      <c r="CF67" s="184" t="s">
        <v>99</v>
      </c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3"/>
      <c r="CS67" s="184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3"/>
      <c r="DF67" s="185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7"/>
      <c r="DS67" s="185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7"/>
      <c r="EF67" s="185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7"/>
      <c r="ES67" s="185" t="s">
        <v>40</v>
      </c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8"/>
    </row>
    <row r="68" spans="1:161" ht="21" customHeight="1">
      <c r="A68" s="135" t="s">
        <v>100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8" t="s">
        <v>241</v>
      </c>
      <c r="BY68" s="139"/>
      <c r="BZ68" s="139"/>
      <c r="CA68" s="139"/>
      <c r="CB68" s="139"/>
      <c r="CC68" s="139"/>
      <c r="CD68" s="139"/>
      <c r="CE68" s="140"/>
      <c r="CF68" s="141" t="s">
        <v>102</v>
      </c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40"/>
      <c r="CS68" s="141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40"/>
      <c r="DF68" s="78">
        <f>DF69</f>
        <v>0</v>
      </c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80"/>
      <c r="DS68" s="78">
        <f>DS69</f>
        <v>0</v>
      </c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80"/>
      <c r="EF68" s="78">
        <f>EF69</f>
        <v>0</v>
      </c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80"/>
      <c r="ES68" s="78" t="s">
        <v>40</v>
      </c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81"/>
    </row>
    <row r="69" spans="1:161" ht="21.75" customHeight="1">
      <c r="A69" s="160" t="s">
        <v>103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44" t="s">
        <v>242</v>
      </c>
      <c r="BY69" s="45"/>
      <c r="BZ69" s="45"/>
      <c r="CA69" s="45"/>
      <c r="CB69" s="45"/>
      <c r="CC69" s="45"/>
      <c r="CD69" s="45"/>
      <c r="CE69" s="46"/>
      <c r="CF69" s="47" t="s">
        <v>102</v>
      </c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6"/>
      <c r="CS69" s="47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  <c r="DF69" s="39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8"/>
      <c r="DS69" s="39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8"/>
      <c r="EF69" s="39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8"/>
      <c r="ES69" s="39" t="s">
        <v>40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1"/>
    </row>
    <row r="70" spans="1:161" ht="10.5" customHeight="1">
      <c r="A70" s="119" t="s">
        <v>104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44" t="s">
        <v>105</v>
      </c>
      <c r="BY70" s="45"/>
      <c r="BZ70" s="45"/>
      <c r="CA70" s="45"/>
      <c r="CB70" s="45"/>
      <c r="CC70" s="45"/>
      <c r="CD70" s="45"/>
      <c r="CE70" s="46"/>
      <c r="CF70" s="47" t="s">
        <v>106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6"/>
      <c r="CS70" s="47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6"/>
      <c r="DF70" s="39">
        <f>DF71+DF74+DF75+DF76</f>
        <v>273451.2</v>
      </c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8"/>
      <c r="DS70" s="39">
        <f>DS71+DS74+DS75+DS76+DS72</f>
        <v>273451.2</v>
      </c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8"/>
      <c r="EF70" s="39">
        <f>EF71+EF74+EF75+EF76+EF72</f>
        <v>273451.2</v>
      </c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8"/>
      <c r="ES70" s="39" t="s">
        <v>40</v>
      </c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1"/>
    </row>
    <row r="71" spans="1:161" ht="21.75" customHeight="1">
      <c r="A71" s="42" t="s">
        <v>107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 t="s">
        <v>108</v>
      </c>
      <c r="BY71" s="45"/>
      <c r="BZ71" s="45"/>
      <c r="CA71" s="45"/>
      <c r="CB71" s="45"/>
      <c r="CC71" s="45"/>
      <c r="CD71" s="45"/>
      <c r="CE71" s="46"/>
      <c r="CF71" s="47" t="s">
        <v>109</v>
      </c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6"/>
      <c r="CS71" s="47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6"/>
      <c r="DF71" s="39">
        <f>DF72</f>
        <v>273451.2</v>
      </c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8"/>
      <c r="DS71" s="39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8"/>
      <c r="EF71" s="39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8"/>
      <c r="ES71" s="39" t="s">
        <v>40</v>
      </c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1"/>
    </row>
    <row r="72" spans="1:161" ht="33.75" customHeight="1">
      <c r="A72" s="160" t="s">
        <v>110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44" t="s">
        <v>111</v>
      </c>
      <c r="BY72" s="45"/>
      <c r="BZ72" s="45"/>
      <c r="CA72" s="45"/>
      <c r="CB72" s="45"/>
      <c r="CC72" s="45"/>
      <c r="CD72" s="45"/>
      <c r="CE72" s="46"/>
      <c r="CF72" s="47" t="s">
        <v>112</v>
      </c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6"/>
      <c r="CS72" s="47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  <c r="DF72" s="121">
        <f>65800+149365+58286.2</f>
        <v>273451.2</v>
      </c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3"/>
      <c r="DS72" s="121">
        <f>DF72</f>
        <v>273451.2</v>
      </c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3"/>
      <c r="EF72" s="121">
        <f>DS72</f>
        <v>273451.2</v>
      </c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3"/>
      <c r="ES72" s="39" t="s">
        <v>40</v>
      </c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1"/>
    </row>
    <row r="73" spans="1:161" ht="10.5" customHeight="1">
      <c r="A73" s="160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44"/>
      <c r="BY73" s="45"/>
      <c r="BZ73" s="45"/>
      <c r="CA73" s="45"/>
      <c r="CB73" s="45"/>
      <c r="CC73" s="45"/>
      <c r="CD73" s="45"/>
      <c r="CE73" s="46"/>
      <c r="CF73" s="47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6"/>
      <c r="CS73" s="47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  <c r="DF73" s="39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8"/>
      <c r="DS73" s="39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8"/>
      <c r="EF73" s="39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8"/>
      <c r="ES73" s="39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1"/>
    </row>
    <row r="74" spans="1:161" ht="21.75" customHeight="1">
      <c r="A74" s="42" t="s">
        <v>113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4" t="s">
        <v>114</v>
      </c>
      <c r="BY74" s="45"/>
      <c r="BZ74" s="45"/>
      <c r="CA74" s="45"/>
      <c r="CB74" s="45"/>
      <c r="CC74" s="45"/>
      <c r="CD74" s="45"/>
      <c r="CE74" s="46"/>
      <c r="CF74" s="47" t="s">
        <v>115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6"/>
      <c r="CS74" s="47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  <c r="DF74" s="39">
        <v>0</v>
      </c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8"/>
      <c r="DS74" s="39">
        <v>0</v>
      </c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8"/>
      <c r="EF74" s="39">
        <v>0</v>
      </c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8"/>
      <c r="ES74" s="39" t="s">
        <v>40</v>
      </c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1"/>
    </row>
    <row r="75" spans="1:161" ht="33.75" customHeight="1">
      <c r="A75" s="42" t="s">
        <v>116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4" t="s">
        <v>117</v>
      </c>
      <c r="BY75" s="45"/>
      <c r="BZ75" s="45"/>
      <c r="CA75" s="45"/>
      <c r="CB75" s="45"/>
      <c r="CC75" s="45"/>
      <c r="CD75" s="45"/>
      <c r="CE75" s="46"/>
      <c r="CF75" s="47" t="s">
        <v>118</v>
      </c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6"/>
      <c r="CS75" s="47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  <c r="DF75" s="39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8"/>
      <c r="DS75" s="39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8"/>
      <c r="EF75" s="39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8"/>
      <c r="ES75" s="39" t="s">
        <v>40</v>
      </c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1"/>
    </row>
    <row r="76" spans="1:161" ht="10.5" customHeight="1">
      <c r="A76" s="42" t="s">
        <v>243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4" t="s">
        <v>119</v>
      </c>
      <c r="BY76" s="45"/>
      <c r="BZ76" s="45"/>
      <c r="CA76" s="45"/>
      <c r="CB76" s="45"/>
      <c r="CC76" s="45"/>
      <c r="CD76" s="45"/>
      <c r="CE76" s="46"/>
      <c r="CF76" s="47" t="s">
        <v>120</v>
      </c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6"/>
      <c r="CS76" s="47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  <c r="DF76" s="39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8"/>
      <c r="DS76" s="39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8"/>
      <c r="EF76" s="39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8"/>
      <c r="ES76" s="39" t="s">
        <v>40</v>
      </c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1"/>
    </row>
    <row r="77" spans="1:161" ht="10.5" customHeight="1">
      <c r="A77" s="119" t="s">
        <v>121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44" t="s">
        <v>122</v>
      </c>
      <c r="BY77" s="45"/>
      <c r="BZ77" s="45"/>
      <c r="CA77" s="45"/>
      <c r="CB77" s="45"/>
      <c r="CC77" s="45"/>
      <c r="CD77" s="45"/>
      <c r="CE77" s="46"/>
      <c r="CF77" s="47" t="s">
        <v>123</v>
      </c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6"/>
      <c r="CS77" s="47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  <c r="DF77" s="39">
        <f>DF78+DF80</f>
        <v>43440</v>
      </c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8"/>
      <c r="DS77" s="39">
        <f>DS78+DS80</f>
        <v>43440</v>
      </c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8"/>
      <c r="EF77" s="39">
        <f>EF78+EF80</f>
        <v>43440</v>
      </c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8"/>
      <c r="ES77" s="39" t="s">
        <v>40</v>
      </c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1"/>
    </row>
    <row r="78" spans="1:161" ht="21.75" customHeight="1">
      <c r="A78" s="42" t="s">
        <v>124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4" t="s">
        <v>125</v>
      </c>
      <c r="BY78" s="45"/>
      <c r="BZ78" s="45"/>
      <c r="CA78" s="45"/>
      <c r="CB78" s="45"/>
      <c r="CC78" s="45"/>
      <c r="CD78" s="45"/>
      <c r="CE78" s="46"/>
      <c r="CF78" s="47" t="s">
        <v>126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6"/>
      <c r="CS78" s="47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  <c r="DF78" s="121">
        <v>42860</v>
      </c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3"/>
      <c r="DS78" s="121">
        <v>42860</v>
      </c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3"/>
      <c r="EF78" s="121">
        <v>42860</v>
      </c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3"/>
      <c r="ES78" s="39" t="s">
        <v>40</v>
      </c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1"/>
    </row>
    <row r="79" spans="1:161" ht="21.75" customHeight="1">
      <c r="A79" s="42" t="s">
        <v>127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4" t="s">
        <v>128</v>
      </c>
      <c r="BY79" s="45"/>
      <c r="BZ79" s="45"/>
      <c r="CA79" s="45"/>
      <c r="CB79" s="45"/>
      <c r="CC79" s="45"/>
      <c r="CD79" s="45"/>
      <c r="CE79" s="46"/>
      <c r="CF79" s="47" t="s">
        <v>129</v>
      </c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6"/>
      <c r="CS79" s="47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6"/>
      <c r="DF79" s="39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8"/>
      <c r="DS79" s="39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8"/>
      <c r="EF79" s="39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8"/>
      <c r="ES79" s="39" t="s">
        <v>40</v>
      </c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1"/>
    </row>
    <row r="80" spans="1:161" ht="10.5" customHeight="1">
      <c r="A80" s="42" t="s">
        <v>130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4" t="s">
        <v>131</v>
      </c>
      <c r="BY80" s="45"/>
      <c r="BZ80" s="45"/>
      <c r="CA80" s="45"/>
      <c r="CB80" s="45"/>
      <c r="CC80" s="45"/>
      <c r="CD80" s="45"/>
      <c r="CE80" s="46"/>
      <c r="CF80" s="47" t="s">
        <v>132</v>
      </c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6"/>
      <c r="CS80" s="47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6"/>
      <c r="DF80" s="121">
        <v>580</v>
      </c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90"/>
      <c r="DS80" s="121">
        <f>DF80</f>
        <v>580</v>
      </c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190"/>
      <c r="EF80" s="121">
        <f>DS80</f>
        <v>580</v>
      </c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90"/>
      <c r="ES80" s="39" t="s">
        <v>40</v>
      </c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1"/>
    </row>
    <row r="81" spans="1:161" ht="10.5" customHeight="1">
      <c r="A81" s="119" t="s">
        <v>133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44" t="s">
        <v>134</v>
      </c>
      <c r="BY81" s="45"/>
      <c r="BZ81" s="45"/>
      <c r="CA81" s="45"/>
      <c r="CB81" s="45"/>
      <c r="CC81" s="45"/>
      <c r="CD81" s="45"/>
      <c r="CE81" s="46"/>
      <c r="CF81" s="47" t="s">
        <v>40</v>
      </c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6"/>
      <c r="CS81" s="47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/>
      <c r="DF81" s="39">
        <f>DF82+DF83+DF84</f>
        <v>0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8"/>
      <c r="DS81" s="39">
        <f>DS82+DS83+DS84</f>
        <v>0</v>
      </c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8"/>
      <c r="EF81" s="39">
        <f>EF82+EF83+EF84</f>
        <v>0</v>
      </c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8"/>
      <c r="ES81" s="39" t="s">
        <v>40</v>
      </c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1"/>
    </row>
    <row r="82" spans="1:161" ht="21.75" customHeight="1">
      <c r="A82" s="42" t="s">
        <v>244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4" t="s">
        <v>135</v>
      </c>
      <c r="BY82" s="45"/>
      <c r="BZ82" s="45"/>
      <c r="CA82" s="45"/>
      <c r="CB82" s="45"/>
      <c r="CC82" s="45"/>
      <c r="CD82" s="45"/>
      <c r="CE82" s="46"/>
      <c r="CF82" s="47" t="s">
        <v>245</v>
      </c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6"/>
      <c r="CS82" s="47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/>
      <c r="DF82" s="39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8"/>
      <c r="DS82" s="39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8"/>
      <c r="EF82" s="39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8"/>
      <c r="ES82" s="39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1"/>
    </row>
    <row r="83" spans="1:161" ht="10.5" customHeight="1">
      <c r="A83" s="42" t="s">
        <v>246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4" t="s">
        <v>138</v>
      </c>
      <c r="BY83" s="45"/>
      <c r="BZ83" s="45"/>
      <c r="CA83" s="45"/>
      <c r="CB83" s="45"/>
      <c r="CC83" s="45"/>
      <c r="CD83" s="45"/>
      <c r="CE83" s="46"/>
      <c r="CF83" s="47" t="s">
        <v>247</v>
      </c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6"/>
      <c r="CS83" s="47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6"/>
      <c r="DF83" s="39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8"/>
      <c r="DS83" s="39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8"/>
      <c r="EF83" s="39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8"/>
      <c r="ES83" s="39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1"/>
    </row>
    <row r="84" spans="1:161" ht="21.75" customHeight="1">
      <c r="A84" s="42" t="s">
        <v>253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4" t="s">
        <v>141</v>
      </c>
      <c r="BY84" s="45"/>
      <c r="BZ84" s="45"/>
      <c r="CA84" s="45"/>
      <c r="CB84" s="45"/>
      <c r="CC84" s="45"/>
      <c r="CD84" s="45"/>
      <c r="CE84" s="46"/>
      <c r="CF84" s="47" t="s">
        <v>251</v>
      </c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6"/>
      <c r="CS84" s="47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6"/>
      <c r="DF84" s="39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8"/>
      <c r="DS84" s="39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8"/>
      <c r="EF84" s="39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8"/>
      <c r="ES84" s="39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1"/>
    </row>
    <row r="85" spans="1:161" ht="11.25">
      <c r="A85" s="42" t="s">
        <v>252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4" t="s">
        <v>248</v>
      </c>
      <c r="BY85" s="45"/>
      <c r="BZ85" s="45"/>
      <c r="CA85" s="45"/>
      <c r="CB85" s="45"/>
      <c r="CC85" s="45"/>
      <c r="CD85" s="45"/>
      <c r="CE85" s="46"/>
      <c r="CF85" s="47" t="s">
        <v>136</v>
      </c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6"/>
      <c r="CS85" s="47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6"/>
      <c r="DF85" s="39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8"/>
      <c r="DS85" s="39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8"/>
      <c r="EF85" s="39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8"/>
      <c r="ES85" s="39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1"/>
    </row>
    <row r="86" spans="1:161" ht="11.25">
      <c r="A86" s="42" t="s">
        <v>137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4" t="s">
        <v>249</v>
      </c>
      <c r="BY86" s="45"/>
      <c r="BZ86" s="45"/>
      <c r="CA86" s="45"/>
      <c r="CB86" s="45"/>
      <c r="CC86" s="45"/>
      <c r="CD86" s="45"/>
      <c r="CE86" s="46"/>
      <c r="CF86" s="47" t="s">
        <v>139</v>
      </c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6"/>
      <c r="CS86" s="47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6"/>
      <c r="DF86" s="39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8"/>
      <c r="DS86" s="39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8"/>
      <c r="EF86" s="39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8"/>
      <c r="ES86" s="39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1"/>
    </row>
    <row r="87" spans="1:161" ht="21.75" customHeight="1">
      <c r="A87" s="42" t="s">
        <v>140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4" t="s">
        <v>250</v>
      </c>
      <c r="BY87" s="45"/>
      <c r="BZ87" s="45"/>
      <c r="CA87" s="45"/>
      <c r="CB87" s="45"/>
      <c r="CC87" s="45"/>
      <c r="CD87" s="45"/>
      <c r="CE87" s="46"/>
      <c r="CF87" s="47" t="s">
        <v>142</v>
      </c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6"/>
      <c r="CS87" s="47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6"/>
      <c r="DF87" s="39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8"/>
      <c r="DS87" s="39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8"/>
      <c r="EF87" s="39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8"/>
      <c r="ES87" s="39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1"/>
    </row>
    <row r="88" spans="1:161" ht="11.25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4"/>
      <c r="BY88" s="45"/>
      <c r="BZ88" s="45"/>
      <c r="CA88" s="45"/>
      <c r="CB88" s="45"/>
      <c r="CC88" s="45"/>
      <c r="CD88" s="45"/>
      <c r="CE88" s="46"/>
      <c r="CF88" s="47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6"/>
      <c r="CS88" s="47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6"/>
      <c r="DF88" s="39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8"/>
      <c r="DS88" s="39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8"/>
      <c r="EF88" s="39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8"/>
      <c r="ES88" s="39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1"/>
    </row>
    <row r="89" spans="1:161" ht="10.5" customHeight="1">
      <c r="A89" s="119" t="s">
        <v>143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44" t="s">
        <v>144</v>
      </c>
      <c r="BY89" s="45"/>
      <c r="BZ89" s="45"/>
      <c r="CA89" s="45"/>
      <c r="CB89" s="45"/>
      <c r="CC89" s="45"/>
      <c r="CD89" s="45"/>
      <c r="CE89" s="46"/>
      <c r="CF89" s="47" t="s">
        <v>40</v>
      </c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6"/>
      <c r="CS89" s="47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6"/>
      <c r="DF89" s="39">
        <f>DF90</f>
        <v>0</v>
      </c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8"/>
      <c r="DS89" s="39">
        <f>DS90</f>
        <v>0</v>
      </c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8"/>
      <c r="EF89" s="39">
        <f>EF90</f>
        <v>0</v>
      </c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8"/>
      <c r="ES89" s="39" t="s">
        <v>40</v>
      </c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1"/>
    </row>
    <row r="90" spans="1:161" ht="21.75" customHeight="1">
      <c r="A90" s="42" t="s">
        <v>145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4" t="s">
        <v>146</v>
      </c>
      <c r="BY90" s="45"/>
      <c r="BZ90" s="45"/>
      <c r="CA90" s="45"/>
      <c r="CB90" s="45"/>
      <c r="CC90" s="45"/>
      <c r="CD90" s="45"/>
      <c r="CE90" s="46"/>
      <c r="CF90" s="47" t="s">
        <v>147</v>
      </c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6"/>
      <c r="CS90" s="47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6"/>
      <c r="DF90" s="39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8"/>
      <c r="DS90" s="39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8"/>
      <c r="EF90" s="39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8"/>
      <c r="ES90" s="39" t="s">
        <v>40</v>
      </c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1"/>
    </row>
    <row r="91" spans="1:161" ht="12.75" customHeight="1">
      <c r="A91" s="119" t="s">
        <v>273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44" t="s">
        <v>148</v>
      </c>
      <c r="BY91" s="45"/>
      <c r="BZ91" s="45"/>
      <c r="CA91" s="45"/>
      <c r="CB91" s="45"/>
      <c r="CC91" s="45"/>
      <c r="CD91" s="45"/>
      <c r="CE91" s="46"/>
      <c r="CF91" s="47" t="s">
        <v>40</v>
      </c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6"/>
      <c r="CS91" s="47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6"/>
      <c r="DF91" s="39">
        <f>DF92+DF93+DF94+DF95</f>
        <v>6125659.54</v>
      </c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8"/>
      <c r="DS91" s="39">
        <f>DS92+DS93+DS94</f>
        <v>3967169.54</v>
      </c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8"/>
      <c r="EF91" s="39">
        <f>EF92+EF93+EF94</f>
        <v>3967169.54</v>
      </c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8"/>
      <c r="ES91" s="39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1"/>
    </row>
    <row r="92" spans="1:161" ht="21.75" customHeight="1">
      <c r="A92" s="42" t="s">
        <v>149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4" t="s">
        <v>150</v>
      </c>
      <c r="BY92" s="45"/>
      <c r="BZ92" s="45"/>
      <c r="CA92" s="45"/>
      <c r="CB92" s="45"/>
      <c r="CC92" s="45"/>
      <c r="CD92" s="45"/>
      <c r="CE92" s="46"/>
      <c r="CF92" s="47" t="s">
        <v>151</v>
      </c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6"/>
      <c r="CS92" s="47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6"/>
      <c r="DF92" s="39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8"/>
      <c r="DS92" s="39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8"/>
      <c r="EF92" s="39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8"/>
      <c r="ES92" s="39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1"/>
    </row>
    <row r="93" spans="1:161" ht="23.25" customHeight="1" thickBot="1">
      <c r="A93" s="42" t="s">
        <v>152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195"/>
      <c r="BX93" s="129" t="s">
        <v>153</v>
      </c>
      <c r="BY93" s="130"/>
      <c r="BZ93" s="130"/>
      <c r="CA93" s="130"/>
      <c r="CB93" s="130"/>
      <c r="CC93" s="130"/>
      <c r="CD93" s="130"/>
      <c r="CE93" s="131"/>
      <c r="CF93" s="142" t="s">
        <v>154</v>
      </c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130"/>
      <c r="CR93" s="131"/>
      <c r="CS93" s="142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1"/>
      <c r="DF93" s="132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91"/>
      <c r="DS93" s="132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91"/>
      <c r="EF93" s="132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91"/>
      <c r="ES93" s="132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4"/>
    </row>
    <row r="94" spans="1:161" ht="11.25" customHeight="1">
      <c r="A94" s="135" t="s">
        <v>155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7"/>
      <c r="BX94" s="138" t="s">
        <v>156</v>
      </c>
      <c r="BY94" s="139"/>
      <c r="BZ94" s="139"/>
      <c r="CA94" s="139"/>
      <c r="CB94" s="139"/>
      <c r="CC94" s="139"/>
      <c r="CD94" s="139"/>
      <c r="CE94" s="140"/>
      <c r="CF94" s="141" t="s">
        <v>157</v>
      </c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40"/>
      <c r="CS94" s="141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40"/>
      <c r="DF94" s="192">
        <f>444111.84+1553070+63500+1178482.47+49342.5+554000+80000+3500+41162.73</f>
        <v>3967169.54</v>
      </c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4"/>
      <c r="DS94" s="192">
        <f>DF94</f>
        <v>3967169.54</v>
      </c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4"/>
      <c r="EF94" s="192">
        <f>DF94</f>
        <v>3967169.54</v>
      </c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4"/>
      <c r="ES94" s="78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81"/>
    </row>
    <row r="95" spans="1:161" ht="11.25" customHeight="1">
      <c r="A95" s="196" t="s">
        <v>158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43"/>
      <c r="BY95" s="144"/>
      <c r="BZ95" s="144"/>
      <c r="CA95" s="144"/>
      <c r="CB95" s="144"/>
      <c r="CC95" s="144"/>
      <c r="CD95" s="144"/>
      <c r="CE95" s="145"/>
      <c r="CF95" s="146" t="s">
        <v>314</v>
      </c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5"/>
      <c r="CS95" s="146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5"/>
      <c r="DF95" s="147">
        <v>2158490</v>
      </c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9"/>
      <c r="DS95" s="147">
        <f>DF95</f>
        <v>2158490</v>
      </c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9"/>
      <c r="EF95" s="147">
        <f>DS95</f>
        <v>2158490</v>
      </c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9"/>
      <c r="ES95" s="147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50"/>
    </row>
    <row r="96" spans="1:161" ht="11.25" customHeight="1">
      <c r="A96" s="36" t="s">
        <v>313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7"/>
      <c r="BX96" s="138"/>
      <c r="BY96" s="139"/>
      <c r="BZ96" s="139"/>
      <c r="CA96" s="139"/>
      <c r="CB96" s="139"/>
      <c r="CC96" s="139"/>
      <c r="CD96" s="139"/>
      <c r="CE96" s="140"/>
      <c r="CF96" s="141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40"/>
      <c r="CS96" s="141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40"/>
      <c r="DF96" s="78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80"/>
      <c r="DS96" s="78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80"/>
      <c r="EF96" s="78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80"/>
      <c r="ES96" s="78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81"/>
    </row>
    <row r="97" spans="1:161" ht="11.25" customHeight="1">
      <c r="A97" s="42" t="s">
        <v>159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4" t="s">
        <v>160</v>
      </c>
      <c r="BY97" s="45"/>
      <c r="BZ97" s="45"/>
      <c r="CA97" s="45"/>
      <c r="CB97" s="45"/>
      <c r="CC97" s="45"/>
      <c r="CD97" s="45"/>
      <c r="CE97" s="46"/>
      <c r="CF97" s="47" t="s">
        <v>161</v>
      </c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6"/>
      <c r="CS97" s="47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6"/>
      <c r="DF97" s="39">
        <f>DF98+DF99</f>
        <v>0</v>
      </c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8"/>
      <c r="DS97" s="39">
        <f>DS98+DS99</f>
        <v>0</v>
      </c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8"/>
      <c r="EF97" s="39">
        <f>EF98+EF99</f>
        <v>0</v>
      </c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8"/>
      <c r="ES97" s="39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1"/>
    </row>
    <row r="98" spans="1:161" ht="33.75" customHeight="1">
      <c r="A98" s="160" t="s">
        <v>162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44" t="s">
        <v>163</v>
      </c>
      <c r="BY98" s="45"/>
      <c r="BZ98" s="45"/>
      <c r="CA98" s="45"/>
      <c r="CB98" s="45"/>
      <c r="CC98" s="45"/>
      <c r="CD98" s="45"/>
      <c r="CE98" s="46"/>
      <c r="CF98" s="47" t="s">
        <v>164</v>
      </c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6"/>
      <c r="CS98" s="47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6"/>
      <c r="DF98" s="39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8"/>
      <c r="DS98" s="39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8"/>
      <c r="EF98" s="39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8"/>
      <c r="ES98" s="39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1"/>
    </row>
    <row r="99" spans="1:161" ht="22.5" customHeight="1">
      <c r="A99" s="160" t="s">
        <v>165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44" t="s">
        <v>166</v>
      </c>
      <c r="BY99" s="45"/>
      <c r="BZ99" s="45"/>
      <c r="CA99" s="45"/>
      <c r="CB99" s="45"/>
      <c r="CC99" s="45"/>
      <c r="CD99" s="45"/>
      <c r="CE99" s="46"/>
      <c r="CF99" s="47" t="s">
        <v>167</v>
      </c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6"/>
      <c r="CS99" s="47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6"/>
      <c r="DF99" s="39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8"/>
      <c r="DS99" s="39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8"/>
      <c r="EF99" s="39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8"/>
      <c r="ES99" s="39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1"/>
    </row>
    <row r="100" spans="1:161" ht="12.75" customHeight="1">
      <c r="A100" s="111" t="s">
        <v>274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2" t="s">
        <v>168</v>
      </c>
      <c r="BY100" s="113"/>
      <c r="BZ100" s="113"/>
      <c r="CA100" s="113"/>
      <c r="CB100" s="113"/>
      <c r="CC100" s="113"/>
      <c r="CD100" s="113"/>
      <c r="CE100" s="114"/>
      <c r="CF100" s="115" t="s">
        <v>169</v>
      </c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4"/>
      <c r="CS100" s="47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6"/>
      <c r="DF100" s="39">
        <f>DF101+DF102+DF103</f>
        <v>0</v>
      </c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8"/>
      <c r="DS100" s="39">
        <f>DS101+DS102+DS103</f>
        <v>0</v>
      </c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8"/>
      <c r="EF100" s="39">
        <f>EF101+EF102+EF103</f>
        <v>0</v>
      </c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8"/>
      <c r="ES100" s="39" t="s">
        <v>40</v>
      </c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1"/>
    </row>
    <row r="101" spans="1:161" ht="22.5" customHeight="1">
      <c r="A101" s="158" t="s">
        <v>275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44" t="s">
        <v>170</v>
      </c>
      <c r="BY101" s="45"/>
      <c r="BZ101" s="45"/>
      <c r="CA101" s="45"/>
      <c r="CB101" s="45"/>
      <c r="CC101" s="45"/>
      <c r="CD101" s="45"/>
      <c r="CE101" s="46"/>
      <c r="CF101" s="47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6"/>
      <c r="CS101" s="47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6"/>
      <c r="DF101" s="39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8"/>
      <c r="DS101" s="39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8"/>
      <c r="EF101" s="39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8"/>
      <c r="ES101" s="39" t="s">
        <v>40</v>
      </c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1"/>
    </row>
    <row r="102" spans="1:161" ht="12.75" customHeight="1">
      <c r="A102" s="158" t="s">
        <v>276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44" t="s">
        <v>171</v>
      </c>
      <c r="BY102" s="45"/>
      <c r="BZ102" s="45"/>
      <c r="CA102" s="45"/>
      <c r="CB102" s="45"/>
      <c r="CC102" s="45"/>
      <c r="CD102" s="45"/>
      <c r="CE102" s="46"/>
      <c r="CF102" s="47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6"/>
      <c r="CS102" s="47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6"/>
      <c r="DF102" s="39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8"/>
      <c r="DS102" s="39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8"/>
      <c r="EF102" s="39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8"/>
      <c r="ES102" s="39" t="s">
        <v>40</v>
      </c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1"/>
    </row>
    <row r="103" spans="1:161" ht="12.75" customHeight="1">
      <c r="A103" s="158" t="s">
        <v>277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44" t="s">
        <v>172</v>
      </c>
      <c r="BY103" s="45"/>
      <c r="BZ103" s="45"/>
      <c r="CA103" s="45"/>
      <c r="CB103" s="45"/>
      <c r="CC103" s="45"/>
      <c r="CD103" s="45"/>
      <c r="CE103" s="46"/>
      <c r="CF103" s="47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6"/>
      <c r="CS103" s="47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6"/>
      <c r="DF103" s="39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8"/>
      <c r="DS103" s="39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8"/>
      <c r="EF103" s="39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8"/>
      <c r="ES103" s="39" t="s">
        <v>40</v>
      </c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1"/>
    </row>
    <row r="104" spans="1:161" ht="12.75" customHeight="1">
      <c r="A104" s="111" t="s">
        <v>278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2" t="s">
        <v>173</v>
      </c>
      <c r="BY104" s="113"/>
      <c r="BZ104" s="113"/>
      <c r="CA104" s="113"/>
      <c r="CB104" s="113"/>
      <c r="CC104" s="113"/>
      <c r="CD104" s="113"/>
      <c r="CE104" s="114"/>
      <c r="CF104" s="115" t="s">
        <v>40</v>
      </c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4"/>
      <c r="CS104" s="47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6"/>
      <c r="DF104" s="39">
        <f>DF105+DF106</f>
        <v>0</v>
      </c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8"/>
      <c r="DS104" s="39">
        <f>DS105+DS106</f>
        <v>0</v>
      </c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8"/>
      <c r="EF104" s="39">
        <f>EF105+EF106</f>
        <v>0</v>
      </c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8"/>
      <c r="ES104" s="39" t="s">
        <v>40</v>
      </c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1"/>
    </row>
    <row r="105" spans="1:161" ht="22.5" customHeight="1">
      <c r="A105" s="158" t="s">
        <v>174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44" t="s">
        <v>175</v>
      </c>
      <c r="BY105" s="45"/>
      <c r="BZ105" s="45"/>
      <c r="CA105" s="45"/>
      <c r="CB105" s="45"/>
      <c r="CC105" s="45"/>
      <c r="CD105" s="45"/>
      <c r="CE105" s="46"/>
      <c r="CF105" s="47" t="s">
        <v>176</v>
      </c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6"/>
      <c r="CS105" s="47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6"/>
      <c r="DF105" s="39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8"/>
      <c r="DS105" s="39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8"/>
      <c r="EF105" s="39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8"/>
      <c r="ES105" s="39" t="s">
        <v>40</v>
      </c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1"/>
    </row>
    <row r="106" spans="1:161" ht="11.25" customHeight="1" thickBot="1">
      <c r="A106" s="158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29"/>
      <c r="BY106" s="130"/>
      <c r="BZ106" s="130"/>
      <c r="CA106" s="130"/>
      <c r="CB106" s="130"/>
      <c r="CC106" s="130"/>
      <c r="CD106" s="130"/>
      <c r="CE106" s="131"/>
      <c r="CF106" s="142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1"/>
      <c r="CS106" s="142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1"/>
      <c r="DF106" s="132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91"/>
      <c r="DS106" s="132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91"/>
      <c r="EF106" s="132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91"/>
      <c r="ES106" s="132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4"/>
    </row>
    <row r="108" ht="3" customHeight="1"/>
  </sheetData>
  <sheetProtection/>
  <mergeCells count="653"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DS6:EP6"/>
    <mergeCell ref="ES6:FL6"/>
    <mergeCell ref="DS7:EP7"/>
    <mergeCell ref="ES7:FL7"/>
    <mergeCell ref="EA8:EC8"/>
    <mergeCell ref="EG8:EU8"/>
    <mergeCell ref="EY8:FA8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DS105:EE105"/>
    <mergeCell ref="A106:BW106"/>
    <mergeCell ref="BX106:CE106"/>
    <mergeCell ref="CF106:CR106"/>
    <mergeCell ref="CS106:DE106"/>
    <mergeCell ref="DF106:DR106"/>
    <mergeCell ref="DS106:EE106"/>
    <mergeCell ref="CS104:DE104"/>
    <mergeCell ref="DF104:DR104"/>
    <mergeCell ref="DS104:EE104"/>
    <mergeCell ref="EF106:ER106"/>
    <mergeCell ref="ES106:FE106"/>
    <mergeCell ref="A105:BW105"/>
    <mergeCell ref="BX105:CE105"/>
    <mergeCell ref="CF105:CR105"/>
    <mergeCell ref="CS105:DE105"/>
    <mergeCell ref="DF105:DR105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BX104:CE104"/>
    <mergeCell ref="CF104:CR104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1:BW101"/>
    <mergeCell ref="BX101:CE101"/>
    <mergeCell ref="CF101:CR101"/>
    <mergeCell ref="CS101:DE101"/>
    <mergeCell ref="DF101:DR101"/>
    <mergeCell ref="DS101:EE101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99:BW99"/>
    <mergeCell ref="BX99:CE99"/>
    <mergeCell ref="CF99:CR99"/>
    <mergeCell ref="CS99:DE99"/>
    <mergeCell ref="DF99:DR99"/>
    <mergeCell ref="DS99:EE99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DS95:EE96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A95:BW95"/>
    <mergeCell ref="BX95:CE96"/>
    <mergeCell ref="CF95:CR96"/>
    <mergeCell ref="CS95:DE96"/>
    <mergeCell ref="DF95:DR96"/>
    <mergeCell ref="EF93:ER93"/>
    <mergeCell ref="BX93:CE93"/>
    <mergeCell ref="CF93:CR93"/>
    <mergeCell ref="CS93:DE93"/>
    <mergeCell ref="DF93:D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A50:BW50"/>
    <mergeCell ref="BX50:CE50"/>
    <mergeCell ref="CF50:CR50"/>
    <mergeCell ref="CS50:DE50"/>
    <mergeCell ref="DF50:DR50"/>
    <mergeCell ref="DS50:EE50"/>
    <mergeCell ref="CF49:CR49"/>
    <mergeCell ref="CS49:DE49"/>
    <mergeCell ref="DF49:DR49"/>
    <mergeCell ref="DS49:EE49"/>
    <mergeCell ref="EF49:ER49"/>
    <mergeCell ref="ES47:FE48"/>
    <mergeCell ref="DF47:DR48"/>
    <mergeCell ref="DS47:EE48"/>
    <mergeCell ref="EF47:ER48"/>
    <mergeCell ref="ES49:FE49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44:BW44"/>
    <mergeCell ref="BX44:CE44"/>
    <mergeCell ref="CF44:CR44"/>
    <mergeCell ref="CS44:DE44"/>
    <mergeCell ref="DF44:DR44"/>
    <mergeCell ref="DS44:EE44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A39:BW39"/>
    <mergeCell ref="BX39:CE40"/>
    <mergeCell ref="CF39:CR40"/>
    <mergeCell ref="CS39:DE40"/>
    <mergeCell ref="A40:BW40"/>
    <mergeCell ref="DF39:DR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S37:EE37"/>
    <mergeCell ref="EF37:ER37"/>
    <mergeCell ref="CF35:CR35"/>
    <mergeCell ref="DS36:EE36"/>
    <mergeCell ref="EF36:ER36"/>
    <mergeCell ref="CS35:DE35"/>
    <mergeCell ref="DF35:DR35"/>
    <mergeCell ref="DS35:EE35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BX56:CE56"/>
    <mergeCell ref="CF56:CR56"/>
    <mergeCell ref="CS56:DE56"/>
    <mergeCell ref="A32:BW32"/>
    <mergeCell ref="A33:BW33"/>
    <mergeCell ref="BX32:CE33"/>
    <mergeCell ref="CF32:CR33"/>
    <mergeCell ref="CS32:DE33"/>
    <mergeCell ref="A35:BW35"/>
    <mergeCell ref="BX35:CE35"/>
    <mergeCell ref="DF56:DR56"/>
    <mergeCell ref="DS56:EE56"/>
    <mergeCell ref="EF56:ER56"/>
    <mergeCell ref="DF31:DR31"/>
    <mergeCell ref="DS31:EE31"/>
    <mergeCell ref="EF31:ER31"/>
    <mergeCell ref="DF32:DR33"/>
    <mergeCell ref="DS32:EE33"/>
    <mergeCell ref="EF32:ER33"/>
    <mergeCell ref="EF35:ER35"/>
    <mergeCell ref="ES30:FE30"/>
    <mergeCell ref="ES31:FE31"/>
    <mergeCell ref="A31:BW31"/>
    <mergeCell ref="BX31:CE31"/>
    <mergeCell ref="CF31:CR31"/>
    <mergeCell ref="CS31:DE31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Z17:FL17"/>
    <mergeCell ref="EZ18:FL18"/>
    <mergeCell ref="EZ19:FL19"/>
    <mergeCell ref="EZ11:FL12"/>
    <mergeCell ref="EF27:ER27"/>
    <mergeCell ref="ES27:FE27"/>
    <mergeCell ref="DF24:FE24"/>
    <mergeCell ref="DL25:DN25"/>
    <mergeCell ref="EZ13:FL13"/>
    <mergeCell ref="DS27:EE27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EF25:EK25"/>
    <mergeCell ref="EL25:EN25"/>
    <mergeCell ref="EO25:ER25"/>
    <mergeCell ref="EF26:ER26"/>
    <mergeCell ref="ES25:FE26"/>
    <mergeCell ref="DS25:DX25"/>
    <mergeCell ref="DY25:EA25"/>
    <mergeCell ref="EB25:EE25"/>
    <mergeCell ref="DS26:EE26"/>
    <mergeCell ref="DS45:EE45"/>
    <mergeCell ref="EF45:ER45"/>
    <mergeCell ref="ES45:FE45"/>
    <mergeCell ref="A24:BW26"/>
    <mergeCell ref="BX24:CE26"/>
    <mergeCell ref="CF24:CR26"/>
    <mergeCell ref="CS24:DE26"/>
    <mergeCell ref="DF26:DR26"/>
    <mergeCell ref="DF25:DK25"/>
    <mergeCell ref="DO25:DR25"/>
    <mergeCell ref="A45:BW45"/>
    <mergeCell ref="BX45:CE45"/>
    <mergeCell ref="CF45:CR45"/>
    <mergeCell ref="CS45:DE45"/>
    <mergeCell ref="DF45:DR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A85:BW85"/>
    <mergeCell ref="A87:BW87"/>
    <mergeCell ref="A86:BW86"/>
    <mergeCell ref="CF86:CR86"/>
    <mergeCell ref="CS86:DE86"/>
    <mergeCell ref="DF86:DR86"/>
    <mergeCell ref="CS87:DE87"/>
    <mergeCell ref="DF87:DR87"/>
    <mergeCell ref="DS87:EE87"/>
    <mergeCell ref="EF87:ER87"/>
    <mergeCell ref="DS85:EE85"/>
    <mergeCell ref="BX85:CE85"/>
    <mergeCell ref="BX86:CE86"/>
    <mergeCell ref="BX87:CE87"/>
    <mergeCell ref="EF85:ER85"/>
    <mergeCell ref="ES85:FE85"/>
    <mergeCell ref="ES86:FE86"/>
    <mergeCell ref="CF85:CR85"/>
    <mergeCell ref="CS85:DE85"/>
    <mergeCell ref="DF85:DR85"/>
    <mergeCell ref="DS86:EE86"/>
    <mergeCell ref="EF86:ER86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CF87:CR87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U68"/>
  <sheetViews>
    <sheetView view="pageBreakPreview" zoomScaleSheetLayoutView="100" zoomScalePageLayoutView="0" workbookViewId="0" topLeftCell="A1">
      <selection activeCell="CQ61" sqref="CQ61"/>
    </sheetView>
  </sheetViews>
  <sheetFormatPr defaultColWidth="0.875" defaultRowHeight="12.75"/>
  <cols>
    <col min="1" max="128" width="0.875" style="1" customWidth="1"/>
    <col min="129" max="129" width="1.625" style="1" customWidth="1"/>
    <col min="130" max="140" width="0.875" style="1" customWidth="1"/>
    <col min="141" max="141" width="2.75390625" style="1" customWidth="1"/>
    <col min="142" max="152" width="0.875" style="1" customWidth="1"/>
    <col min="153" max="153" width="2.375" style="1" customWidth="1"/>
    <col min="154" max="172" width="0.875" style="1" customWidth="1"/>
    <col min="173" max="173" width="0.37109375" style="1" customWidth="1"/>
    <col min="174" max="176" width="0.875" style="1" hidden="1" customWidth="1"/>
    <col min="177" max="177" width="11.125" style="1" customWidth="1"/>
    <col min="178" max="16384" width="0.875" style="1" customWidth="1"/>
  </cols>
  <sheetData>
    <row r="1" spans="2:164" s="6" customFormat="1" ht="13.5" customHeight="1">
      <c r="B1" s="259" t="s">
        <v>282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</row>
    <row r="2" ht="7.5" customHeight="1"/>
    <row r="3" spans="1:165" ht="11.25" customHeight="1">
      <c r="A3" s="59" t="s">
        <v>177</v>
      </c>
      <c r="B3" s="59"/>
      <c r="C3" s="59"/>
      <c r="D3" s="59"/>
      <c r="E3" s="59"/>
      <c r="F3" s="59"/>
      <c r="G3" s="60"/>
      <c r="H3" s="52" t="s">
        <v>0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3"/>
      <c r="CL3" s="58" t="s">
        <v>178</v>
      </c>
      <c r="CM3" s="59"/>
      <c r="CN3" s="59"/>
      <c r="CO3" s="59"/>
      <c r="CP3" s="59"/>
      <c r="CQ3" s="59"/>
      <c r="CR3" s="59"/>
      <c r="CS3" s="60"/>
      <c r="CT3" s="58" t="s">
        <v>179</v>
      </c>
      <c r="CU3" s="59"/>
      <c r="CV3" s="59"/>
      <c r="CW3" s="59"/>
      <c r="CX3" s="59"/>
      <c r="CY3" s="59"/>
      <c r="CZ3" s="59"/>
      <c r="DA3" s="60"/>
      <c r="DB3" s="58" t="s">
        <v>279</v>
      </c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60"/>
      <c r="DN3" s="246" t="s">
        <v>8</v>
      </c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</row>
    <row r="4" spans="1:165" ht="11.25" customHeight="1">
      <c r="A4" s="62"/>
      <c r="B4" s="62"/>
      <c r="C4" s="62"/>
      <c r="D4" s="62"/>
      <c r="E4" s="62"/>
      <c r="F4" s="62"/>
      <c r="G4" s="6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5"/>
      <c r="CL4" s="61"/>
      <c r="CM4" s="62"/>
      <c r="CN4" s="62"/>
      <c r="CO4" s="62"/>
      <c r="CP4" s="62"/>
      <c r="CQ4" s="62"/>
      <c r="CR4" s="62"/>
      <c r="CS4" s="63"/>
      <c r="CT4" s="61"/>
      <c r="CU4" s="62"/>
      <c r="CV4" s="62"/>
      <c r="CW4" s="62"/>
      <c r="CX4" s="62"/>
      <c r="CY4" s="62"/>
      <c r="CZ4" s="62"/>
      <c r="DA4" s="63"/>
      <c r="DB4" s="61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3"/>
      <c r="DN4" s="248" t="s">
        <v>2</v>
      </c>
      <c r="DO4" s="249"/>
      <c r="DP4" s="249"/>
      <c r="DQ4" s="249"/>
      <c r="DR4" s="249"/>
      <c r="DS4" s="249"/>
      <c r="DT4" s="250" t="s">
        <v>267</v>
      </c>
      <c r="DU4" s="250"/>
      <c r="DV4" s="250"/>
      <c r="DW4" s="251" t="s">
        <v>3</v>
      </c>
      <c r="DX4" s="251"/>
      <c r="DY4" s="252"/>
      <c r="DZ4" s="248" t="s">
        <v>2</v>
      </c>
      <c r="EA4" s="249"/>
      <c r="EB4" s="249"/>
      <c r="EC4" s="249"/>
      <c r="ED4" s="249"/>
      <c r="EE4" s="249"/>
      <c r="EF4" s="250" t="s">
        <v>312</v>
      </c>
      <c r="EG4" s="250"/>
      <c r="EH4" s="250"/>
      <c r="EI4" s="251" t="s">
        <v>3</v>
      </c>
      <c r="EJ4" s="251"/>
      <c r="EK4" s="252"/>
      <c r="EL4" s="248" t="s">
        <v>2</v>
      </c>
      <c r="EM4" s="249"/>
      <c r="EN4" s="249"/>
      <c r="EO4" s="249"/>
      <c r="EP4" s="249"/>
      <c r="EQ4" s="249"/>
      <c r="ER4" s="250" t="s">
        <v>315</v>
      </c>
      <c r="ES4" s="250"/>
      <c r="ET4" s="250"/>
      <c r="EU4" s="251" t="s">
        <v>3</v>
      </c>
      <c r="EV4" s="251"/>
      <c r="EW4" s="252"/>
      <c r="EX4" s="58" t="s">
        <v>7</v>
      </c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</row>
    <row r="5" spans="1:165" ht="39" customHeight="1">
      <c r="A5" s="65"/>
      <c r="B5" s="65"/>
      <c r="C5" s="65"/>
      <c r="D5" s="65"/>
      <c r="E5" s="65"/>
      <c r="F5" s="65"/>
      <c r="G5" s="6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7"/>
      <c r="CL5" s="64"/>
      <c r="CM5" s="65"/>
      <c r="CN5" s="65"/>
      <c r="CO5" s="65"/>
      <c r="CP5" s="65"/>
      <c r="CQ5" s="65"/>
      <c r="CR5" s="65"/>
      <c r="CS5" s="66"/>
      <c r="CT5" s="64"/>
      <c r="CU5" s="65"/>
      <c r="CV5" s="65"/>
      <c r="CW5" s="65"/>
      <c r="CX5" s="65"/>
      <c r="CY5" s="65"/>
      <c r="CZ5" s="65"/>
      <c r="DA5" s="66"/>
      <c r="DB5" s="64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6"/>
      <c r="DN5" s="253" t="s">
        <v>180</v>
      </c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5"/>
      <c r="DZ5" s="253" t="s">
        <v>181</v>
      </c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5"/>
      <c r="EL5" s="253" t="s">
        <v>182</v>
      </c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5"/>
      <c r="EX5" s="64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</row>
    <row r="6" spans="1:177" ht="12" thickBot="1">
      <c r="A6" s="82" t="s">
        <v>9</v>
      </c>
      <c r="B6" s="82"/>
      <c r="C6" s="82"/>
      <c r="D6" s="82"/>
      <c r="E6" s="82"/>
      <c r="F6" s="82"/>
      <c r="G6" s="83"/>
      <c r="H6" s="82" t="s">
        <v>10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3"/>
      <c r="CL6" s="84" t="s">
        <v>11</v>
      </c>
      <c r="CM6" s="85"/>
      <c r="CN6" s="85"/>
      <c r="CO6" s="85"/>
      <c r="CP6" s="85"/>
      <c r="CQ6" s="85"/>
      <c r="CR6" s="85"/>
      <c r="CS6" s="86"/>
      <c r="CT6" s="84" t="s">
        <v>12</v>
      </c>
      <c r="CU6" s="85"/>
      <c r="CV6" s="85"/>
      <c r="CW6" s="85"/>
      <c r="CX6" s="85"/>
      <c r="CY6" s="85"/>
      <c r="CZ6" s="85"/>
      <c r="DA6" s="86"/>
      <c r="DB6" s="84" t="s">
        <v>262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6"/>
      <c r="DN6" s="84" t="s">
        <v>13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6"/>
      <c r="DZ6" s="84" t="s">
        <v>14</v>
      </c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6"/>
      <c r="EL6" s="84" t="s">
        <v>15</v>
      </c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6"/>
      <c r="EX6" s="84" t="s">
        <v>16</v>
      </c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U6" s="38">
        <f>'стр.1_4'!DF91</f>
        <v>6125659.54</v>
      </c>
    </row>
    <row r="7" spans="1:165" ht="12.75" customHeight="1">
      <c r="A7" s="113">
        <v>1</v>
      </c>
      <c r="B7" s="113"/>
      <c r="C7" s="113"/>
      <c r="D7" s="113"/>
      <c r="E7" s="113"/>
      <c r="F7" s="113"/>
      <c r="G7" s="114"/>
      <c r="H7" s="260" t="s">
        <v>283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261" t="s">
        <v>183</v>
      </c>
      <c r="CM7" s="262"/>
      <c r="CN7" s="262"/>
      <c r="CO7" s="262"/>
      <c r="CP7" s="262"/>
      <c r="CQ7" s="262"/>
      <c r="CR7" s="262"/>
      <c r="CS7" s="263"/>
      <c r="CT7" s="72" t="s">
        <v>40</v>
      </c>
      <c r="CU7" s="73"/>
      <c r="CV7" s="73"/>
      <c r="CW7" s="73"/>
      <c r="CX7" s="73"/>
      <c r="CY7" s="73"/>
      <c r="CZ7" s="73"/>
      <c r="DA7" s="74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4"/>
      <c r="DN7" s="264">
        <f>DN10+DN14</f>
        <v>6125659.540000001</v>
      </c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6"/>
      <c r="DZ7" s="264">
        <f>DZ10+DZ14</f>
        <v>6125659.540000001</v>
      </c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6"/>
      <c r="EL7" s="264">
        <f>EL10+EL14</f>
        <v>6125659.540000001</v>
      </c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6"/>
      <c r="EX7" s="256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8"/>
    </row>
    <row r="8" spans="1:165" ht="90" customHeight="1">
      <c r="A8" s="45" t="s">
        <v>184</v>
      </c>
      <c r="B8" s="45"/>
      <c r="C8" s="45"/>
      <c r="D8" s="45"/>
      <c r="E8" s="45"/>
      <c r="F8" s="45"/>
      <c r="G8" s="46"/>
      <c r="H8" s="267" t="s">
        <v>285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44" t="s">
        <v>185</v>
      </c>
      <c r="CM8" s="45"/>
      <c r="CN8" s="45"/>
      <c r="CO8" s="45"/>
      <c r="CP8" s="45"/>
      <c r="CQ8" s="45"/>
      <c r="CR8" s="45"/>
      <c r="CS8" s="46"/>
      <c r="CT8" s="47" t="s">
        <v>40</v>
      </c>
      <c r="CU8" s="45"/>
      <c r="CV8" s="45"/>
      <c r="CW8" s="45"/>
      <c r="CX8" s="45"/>
      <c r="CY8" s="45"/>
      <c r="CZ8" s="45"/>
      <c r="DA8" s="46"/>
      <c r="DB8" s="47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6"/>
      <c r="DN8" s="39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8"/>
      <c r="DZ8" s="39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8"/>
      <c r="EL8" s="39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8"/>
      <c r="EX8" s="39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1"/>
    </row>
    <row r="9" spans="1:165" ht="24" customHeight="1">
      <c r="A9" s="45" t="s">
        <v>186</v>
      </c>
      <c r="B9" s="45"/>
      <c r="C9" s="45"/>
      <c r="D9" s="45"/>
      <c r="E9" s="45"/>
      <c r="F9" s="45"/>
      <c r="G9" s="46"/>
      <c r="H9" s="267" t="s">
        <v>284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44" t="s">
        <v>187</v>
      </c>
      <c r="CM9" s="45"/>
      <c r="CN9" s="45"/>
      <c r="CO9" s="45"/>
      <c r="CP9" s="45"/>
      <c r="CQ9" s="45"/>
      <c r="CR9" s="45"/>
      <c r="CS9" s="46"/>
      <c r="CT9" s="47" t="s">
        <v>40</v>
      </c>
      <c r="CU9" s="45"/>
      <c r="CV9" s="45"/>
      <c r="CW9" s="45"/>
      <c r="CX9" s="45"/>
      <c r="CY9" s="45"/>
      <c r="CZ9" s="45"/>
      <c r="DA9" s="46"/>
      <c r="DB9" s="47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6"/>
      <c r="DN9" s="39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8"/>
      <c r="DZ9" s="39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8"/>
      <c r="EL9" s="39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8"/>
      <c r="EX9" s="39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1"/>
    </row>
    <row r="10" spans="1:165" ht="24" customHeight="1">
      <c r="A10" s="45" t="s">
        <v>188</v>
      </c>
      <c r="B10" s="45"/>
      <c r="C10" s="45"/>
      <c r="D10" s="45"/>
      <c r="E10" s="45"/>
      <c r="F10" s="45"/>
      <c r="G10" s="46"/>
      <c r="H10" s="267" t="s">
        <v>286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44" t="s">
        <v>190</v>
      </c>
      <c r="CM10" s="45"/>
      <c r="CN10" s="45"/>
      <c r="CO10" s="45"/>
      <c r="CP10" s="45"/>
      <c r="CQ10" s="45"/>
      <c r="CR10" s="45"/>
      <c r="CS10" s="46"/>
      <c r="CT10" s="47" t="s">
        <v>40</v>
      </c>
      <c r="CU10" s="45"/>
      <c r="CV10" s="45"/>
      <c r="CW10" s="45"/>
      <c r="CX10" s="45"/>
      <c r="CY10" s="45"/>
      <c r="CZ10" s="45"/>
      <c r="DA10" s="46"/>
      <c r="DB10" s="47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6"/>
      <c r="DN10" s="39">
        <f>DN11</f>
        <v>3410608.74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8"/>
      <c r="DZ10" s="39">
        <f>DZ11</f>
        <v>3410608.74</v>
      </c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8"/>
      <c r="EL10" s="39">
        <f>EL11</f>
        <v>3410608.74</v>
      </c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8"/>
      <c r="EX10" s="39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1"/>
    </row>
    <row r="11" spans="1:165" ht="24" customHeight="1">
      <c r="A11" s="45" t="s">
        <v>254</v>
      </c>
      <c r="B11" s="45"/>
      <c r="C11" s="45"/>
      <c r="D11" s="45"/>
      <c r="E11" s="45"/>
      <c r="F11" s="45"/>
      <c r="G11" s="46"/>
      <c r="H11" s="242" t="s">
        <v>196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44" t="s">
        <v>255</v>
      </c>
      <c r="CM11" s="45"/>
      <c r="CN11" s="45"/>
      <c r="CO11" s="45"/>
      <c r="CP11" s="45"/>
      <c r="CQ11" s="45"/>
      <c r="CR11" s="45"/>
      <c r="CS11" s="46"/>
      <c r="CT11" s="47" t="s">
        <v>40</v>
      </c>
      <c r="CU11" s="45"/>
      <c r="CV11" s="45"/>
      <c r="CW11" s="45"/>
      <c r="CX11" s="45"/>
      <c r="CY11" s="45"/>
      <c r="CZ11" s="45"/>
      <c r="DA11" s="46"/>
      <c r="DB11" s="47" t="s">
        <v>40</v>
      </c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6"/>
      <c r="DN11" s="39">
        <f>177644.74+557913+25431+2158490+471393+19737</f>
        <v>3410608.74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8"/>
      <c r="DZ11" s="39">
        <f>DN11</f>
        <v>3410608.74</v>
      </c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8"/>
      <c r="EL11" s="39">
        <f>DZ11</f>
        <v>3410608.74</v>
      </c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8"/>
      <c r="EX11" s="39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1"/>
    </row>
    <row r="12" spans="1:165" ht="24" customHeight="1">
      <c r="A12" s="45"/>
      <c r="B12" s="45"/>
      <c r="C12" s="45"/>
      <c r="D12" s="45"/>
      <c r="E12" s="45"/>
      <c r="F12" s="45"/>
      <c r="G12" s="46"/>
      <c r="H12" s="238" t="s">
        <v>287</v>
      </c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40"/>
      <c r="CL12" s="44" t="s">
        <v>256</v>
      </c>
      <c r="CM12" s="45"/>
      <c r="CN12" s="45"/>
      <c r="CO12" s="45"/>
      <c r="CP12" s="45"/>
      <c r="CQ12" s="45"/>
      <c r="CR12" s="45"/>
      <c r="CS12" s="46"/>
      <c r="CT12" s="47"/>
      <c r="CU12" s="45"/>
      <c r="CV12" s="45"/>
      <c r="CW12" s="45"/>
      <c r="CX12" s="45"/>
      <c r="CY12" s="45"/>
      <c r="CZ12" s="45"/>
      <c r="DA12" s="46"/>
      <c r="DB12" s="47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6"/>
      <c r="DN12" s="39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8"/>
      <c r="DZ12" s="39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8"/>
      <c r="EL12" s="39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8"/>
      <c r="EX12" s="39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1"/>
    </row>
    <row r="13" spans="1:165" ht="11.25">
      <c r="A13" s="45" t="s">
        <v>257</v>
      </c>
      <c r="B13" s="45"/>
      <c r="C13" s="45"/>
      <c r="D13" s="45"/>
      <c r="E13" s="45"/>
      <c r="F13" s="45"/>
      <c r="G13" s="46"/>
      <c r="H13" s="242" t="s">
        <v>222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44" t="s">
        <v>258</v>
      </c>
      <c r="CM13" s="45"/>
      <c r="CN13" s="45"/>
      <c r="CO13" s="45"/>
      <c r="CP13" s="45"/>
      <c r="CQ13" s="45"/>
      <c r="CR13" s="45"/>
      <c r="CS13" s="46"/>
      <c r="CT13" s="47" t="s">
        <v>40</v>
      </c>
      <c r="CU13" s="45"/>
      <c r="CV13" s="45"/>
      <c r="CW13" s="45"/>
      <c r="CX13" s="45"/>
      <c r="CY13" s="45"/>
      <c r="CZ13" s="45"/>
      <c r="DA13" s="46"/>
      <c r="DB13" s="47" t="s">
        <v>40</v>
      </c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6"/>
      <c r="DN13" s="39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8"/>
      <c r="DZ13" s="39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8"/>
      <c r="EL13" s="39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8"/>
      <c r="EX13" s="39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1"/>
    </row>
    <row r="14" spans="1:165" ht="24" customHeight="1">
      <c r="A14" s="45" t="s">
        <v>189</v>
      </c>
      <c r="B14" s="45"/>
      <c r="C14" s="45"/>
      <c r="D14" s="45"/>
      <c r="E14" s="45"/>
      <c r="F14" s="45"/>
      <c r="G14" s="46"/>
      <c r="H14" s="267" t="s">
        <v>288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44" t="s">
        <v>191</v>
      </c>
      <c r="CM14" s="45"/>
      <c r="CN14" s="45"/>
      <c r="CO14" s="45"/>
      <c r="CP14" s="45"/>
      <c r="CQ14" s="45"/>
      <c r="CR14" s="45"/>
      <c r="CS14" s="46"/>
      <c r="CT14" s="47" t="s">
        <v>40</v>
      </c>
      <c r="CU14" s="45"/>
      <c r="CV14" s="45"/>
      <c r="CW14" s="45"/>
      <c r="CX14" s="45"/>
      <c r="CY14" s="45"/>
      <c r="CZ14" s="45"/>
      <c r="DA14" s="46"/>
      <c r="DB14" s="47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6"/>
      <c r="DN14" s="39">
        <f>DN15+DN18+DN32</f>
        <v>2715050.8000000003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8"/>
      <c r="DZ14" s="39">
        <f>DZ15+DZ18+DZ32</f>
        <v>2715050.8000000003</v>
      </c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8"/>
      <c r="EL14" s="39">
        <f>EL15+EL18+EL32</f>
        <v>2715050.8000000003</v>
      </c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8"/>
      <c r="EX14" s="39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1"/>
    </row>
    <row r="15" spans="1:165" ht="34.5" customHeight="1">
      <c r="A15" s="45" t="s">
        <v>192</v>
      </c>
      <c r="B15" s="45"/>
      <c r="C15" s="45"/>
      <c r="D15" s="45"/>
      <c r="E15" s="45"/>
      <c r="F15" s="45"/>
      <c r="G15" s="46"/>
      <c r="H15" s="242" t="s">
        <v>194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44" t="s">
        <v>193</v>
      </c>
      <c r="CM15" s="45"/>
      <c r="CN15" s="45"/>
      <c r="CO15" s="45"/>
      <c r="CP15" s="45"/>
      <c r="CQ15" s="45"/>
      <c r="CR15" s="45"/>
      <c r="CS15" s="46"/>
      <c r="CT15" s="47" t="s">
        <v>40</v>
      </c>
      <c r="CU15" s="45"/>
      <c r="CV15" s="45"/>
      <c r="CW15" s="45"/>
      <c r="CX15" s="45"/>
      <c r="CY15" s="45"/>
      <c r="CZ15" s="45"/>
      <c r="DA15" s="46"/>
      <c r="DB15" s="47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6"/>
      <c r="DN15" s="39">
        <f>DN16</f>
        <v>1075157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8"/>
      <c r="DZ15" s="39">
        <f>DN15</f>
        <v>1075157</v>
      </c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8"/>
      <c r="EL15" s="39">
        <f>DZ15</f>
        <v>1075157</v>
      </c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8"/>
      <c r="EX15" s="39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1"/>
    </row>
    <row r="16" spans="1:165" ht="24" customHeight="1">
      <c r="A16" s="45" t="s">
        <v>195</v>
      </c>
      <c r="B16" s="45"/>
      <c r="C16" s="45"/>
      <c r="D16" s="45"/>
      <c r="E16" s="45"/>
      <c r="F16" s="45"/>
      <c r="G16" s="46"/>
      <c r="H16" s="241" t="s">
        <v>196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4" t="s">
        <v>197</v>
      </c>
      <c r="CM16" s="45"/>
      <c r="CN16" s="45"/>
      <c r="CO16" s="45"/>
      <c r="CP16" s="45"/>
      <c r="CQ16" s="45"/>
      <c r="CR16" s="45"/>
      <c r="CS16" s="46"/>
      <c r="CT16" s="47" t="s">
        <v>40</v>
      </c>
      <c r="CU16" s="45"/>
      <c r="CV16" s="45"/>
      <c r="CW16" s="45"/>
      <c r="CX16" s="45"/>
      <c r="CY16" s="45"/>
      <c r="CZ16" s="45"/>
      <c r="DA16" s="46"/>
      <c r="DB16" s="47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6"/>
      <c r="DN16" s="39">
        <f>995157+80000</f>
        <v>1075157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8"/>
      <c r="DZ16" s="39">
        <f>DN16</f>
        <v>1075157</v>
      </c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8"/>
      <c r="EL16" s="39">
        <f>DZ16</f>
        <v>1075157</v>
      </c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8"/>
      <c r="EX16" s="39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1"/>
    </row>
    <row r="17" spans="1:165" ht="12.75" customHeight="1">
      <c r="A17" s="45" t="s">
        <v>198</v>
      </c>
      <c r="B17" s="45"/>
      <c r="C17" s="45"/>
      <c r="D17" s="45"/>
      <c r="E17" s="45"/>
      <c r="F17" s="45"/>
      <c r="G17" s="46"/>
      <c r="H17" s="241" t="s">
        <v>289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 t="s">
        <v>199</v>
      </c>
      <c r="CM17" s="45"/>
      <c r="CN17" s="45"/>
      <c r="CO17" s="45"/>
      <c r="CP17" s="45"/>
      <c r="CQ17" s="45"/>
      <c r="CR17" s="45"/>
      <c r="CS17" s="46"/>
      <c r="CT17" s="47" t="s">
        <v>40</v>
      </c>
      <c r="CU17" s="45"/>
      <c r="CV17" s="45"/>
      <c r="CW17" s="45"/>
      <c r="CX17" s="45"/>
      <c r="CY17" s="45"/>
      <c r="CZ17" s="45"/>
      <c r="DA17" s="46"/>
      <c r="DB17" s="47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6"/>
      <c r="DN17" s="39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8"/>
      <c r="DZ17" s="39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8"/>
      <c r="EL17" s="39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8"/>
      <c r="EX17" s="39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1"/>
    </row>
    <row r="18" spans="1:165" ht="24" customHeight="1">
      <c r="A18" s="45" t="s">
        <v>200</v>
      </c>
      <c r="B18" s="45"/>
      <c r="C18" s="45"/>
      <c r="D18" s="45"/>
      <c r="E18" s="45"/>
      <c r="F18" s="45"/>
      <c r="G18" s="46"/>
      <c r="H18" s="242" t="s">
        <v>201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44" t="s">
        <v>202</v>
      </c>
      <c r="CM18" s="45"/>
      <c r="CN18" s="45"/>
      <c r="CO18" s="45"/>
      <c r="CP18" s="45"/>
      <c r="CQ18" s="45"/>
      <c r="CR18" s="45"/>
      <c r="CS18" s="46"/>
      <c r="CT18" s="47" t="s">
        <v>40</v>
      </c>
      <c r="CU18" s="45"/>
      <c r="CV18" s="45"/>
      <c r="CW18" s="45"/>
      <c r="CX18" s="45"/>
      <c r="CY18" s="45"/>
      <c r="CZ18" s="45"/>
      <c r="DA18" s="46"/>
      <c r="DB18" s="47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6"/>
      <c r="DN18" s="39">
        <f>DN19</f>
        <v>1373426.7</v>
      </c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8"/>
      <c r="DZ18" s="39">
        <f>DZ19</f>
        <v>1373426.7</v>
      </c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8"/>
      <c r="EL18" s="39">
        <f>EL19</f>
        <v>1373426.7</v>
      </c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8"/>
      <c r="EX18" s="39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1"/>
    </row>
    <row r="19" spans="1:165" ht="24" customHeight="1">
      <c r="A19" s="45" t="s">
        <v>203</v>
      </c>
      <c r="B19" s="45"/>
      <c r="C19" s="45"/>
      <c r="D19" s="45"/>
      <c r="E19" s="45"/>
      <c r="F19" s="45"/>
      <c r="G19" s="46"/>
      <c r="H19" s="241" t="s">
        <v>196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4" t="s">
        <v>204</v>
      </c>
      <c r="CM19" s="45"/>
      <c r="CN19" s="45"/>
      <c r="CO19" s="45"/>
      <c r="CP19" s="45"/>
      <c r="CQ19" s="45"/>
      <c r="CR19" s="45"/>
      <c r="CS19" s="46"/>
      <c r="CT19" s="47" t="s">
        <v>40</v>
      </c>
      <c r="CU19" s="45"/>
      <c r="CV19" s="45"/>
      <c r="CW19" s="45"/>
      <c r="CX19" s="45"/>
      <c r="CY19" s="45"/>
      <c r="CZ19" s="45"/>
      <c r="DA19" s="46"/>
      <c r="DB19" s="47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39">
        <f>38069+707089.47+29605.5+554000+3500+41162.73</f>
        <v>1373426.7</v>
      </c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8"/>
      <c r="DZ19" s="39">
        <f>DN19</f>
        <v>1373426.7</v>
      </c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8"/>
      <c r="EL19" s="39">
        <f>DZ19</f>
        <v>1373426.7</v>
      </c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8"/>
      <c r="EX19" s="39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1"/>
    </row>
    <row r="20" spans="1:165" ht="24" customHeight="1">
      <c r="A20" s="45"/>
      <c r="B20" s="45"/>
      <c r="C20" s="45"/>
      <c r="D20" s="45"/>
      <c r="E20" s="45"/>
      <c r="F20" s="45"/>
      <c r="G20" s="46"/>
      <c r="H20" s="238" t="s">
        <v>290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40"/>
      <c r="CL20" s="44" t="s">
        <v>259</v>
      </c>
      <c r="CM20" s="45"/>
      <c r="CN20" s="45"/>
      <c r="CO20" s="45"/>
      <c r="CP20" s="45"/>
      <c r="CQ20" s="45"/>
      <c r="CR20" s="45"/>
      <c r="CS20" s="46"/>
      <c r="CT20" s="47"/>
      <c r="CU20" s="45"/>
      <c r="CV20" s="45"/>
      <c r="CW20" s="45"/>
      <c r="CX20" s="45"/>
      <c r="CY20" s="45"/>
      <c r="CZ20" s="45"/>
      <c r="DA20" s="46"/>
      <c r="DB20" s="47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6"/>
      <c r="DN20" s="39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8"/>
      <c r="DZ20" s="39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8"/>
      <c r="EL20" s="39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8"/>
      <c r="EX20" s="39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1"/>
    </row>
    <row r="21" spans="1:165" ht="12.75" customHeight="1">
      <c r="A21" s="45" t="s">
        <v>205</v>
      </c>
      <c r="B21" s="45"/>
      <c r="C21" s="45"/>
      <c r="D21" s="45"/>
      <c r="E21" s="45"/>
      <c r="F21" s="45"/>
      <c r="G21" s="46"/>
      <c r="H21" s="241" t="s">
        <v>222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 t="s">
        <v>206</v>
      </c>
      <c r="CM21" s="45"/>
      <c r="CN21" s="45"/>
      <c r="CO21" s="45"/>
      <c r="CP21" s="45"/>
      <c r="CQ21" s="45"/>
      <c r="CR21" s="45"/>
      <c r="CS21" s="46"/>
      <c r="CT21" s="47" t="s">
        <v>40</v>
      </c>
      <c r="CU21" s="45"/>
      <c r="CV21" s="45"/>
      <c r="CW21" s="45"/>
      <c r="CX21" s="45"/>
      <c r="CY21" s="45"/>
      <c r="CZ21" s="45"/>
      <c r="DA21" s="46"/>
      <c r="DB21" s="47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39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8"/>
      <c r="DZ21" s="39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8"/>
      <c r="EL21" s="39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8"/>
      <c r="EX21" s="39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1"/>
    </row>
    <row r="22" spans="1:165" ht="12.75" customHeight="1">
      <c r="A22" s="45" t="s">
        <v>207</v>
      </c>
      <c r="B22" s="45"/>
      <c r="C22" s="45"/>
      <c r="D22" s="45"/>
      <c r="E22" s="45"/>
      <c r="F22" s="45"/>
      <c r="G22" s="46"/>
      <c r="H22" s="242" t="s">
        <v>291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44" t="s">
        <v>208</v>
      </c>
      <c r="CM22" s="45"/>
      <c r="CN22" s="45"/>
      <c r="CO22" s="45"/>
      <c r="CP22" s="45"/>
      <c r="CQ22" s="45"/>
      <c r="CR22" s="45"/>
      <c r="CS22" s="46"/>
      <c r="CT22" s="47" t="s">
        <v>40</v>
      </c>
      <c r="CU22" s="45"/>
      <c r="CV22" s="45"/>
      <c r="CW22" s="45"/>
      <c r="CX22" s="45"/>
      <c r="CY22" s="45"/>
      <c r="CZ22" s="45"/>
      <c r="DA22" s="46"/>
      <c r="DB22" s="47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6"/>
      <c r="DN22" s="39">
        <f>DN23</f>
        <v>0</v>
      </c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8"/>
      <c r="DZ22" s="39">
        <f>DZ23</f>
        <v>0</v>
      </c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8"/>
      <c r="EL22" s="39">
        <f>EL23</f>
        <v>0</v>
      </c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8"/>
      <c r="EX22" s="39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1"/>
    </row>
    <row r="23" spans="1:165" ht="24" customHeight="1" thickBot="1">
      <c r="A23" s="45"/>
      <c r="B23" s="45"/>
      <c r="C23" s="45"/>
      <c r="D23" s="45"/>
      <c r="E23" s="45"/>
      <c r="F23" s="45"/>
      <c r="G23" s="46"/>
      <c r="H23" s="238" t="s">
        <v>290</v>
      </c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40"/>
      <c r="CL23" s="129" t="s">
        <v>260</v>
      </c>
      <c r="CM23" s="130"/>
      <c r="CN23" s="130"/>
      <c r="CO23" s="130"/>
      <c r="CP23" s="130"/>
      <c r="CQ23" s="130"/>
      <c r="CR23" s="130"/>
      <c r="CS23" s="131"/>
      <c r="CT23" s="142"/>
      <c r="CU23" s="130"/>
      <c r="CV23" s="130"/>
      <c r="CW23" s="130"/>
      <c r="CX23" s="130"/>
      <c r="CY23" s="130"/>
      <c r="CZ23" s="130"/>
      <c r="DA23" s="131"/>
      <c r="DB23" s="142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1"/>
      <c r="DN23" s="132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91"/>
      <c r="DZ23" s="132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91"/>
      <c r="EL23" s="132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91"/>
      <c r="EX23" s="132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4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1.25" customHeight="1">
      <c r="A25" s="59" t="s">
        <v>177</v>
      </c>
      <c r="B25" s="59"/>
      <c r="C25" s="59"/>
      <c r="D25" s="59"/>
      <c r="E25" s="59"/>
      <c r="F25" s="59"/>
      <c r="G25" s="60"/>
      <c r="H25" s="52" t="s">
        <v>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3"/>
      <c r="CL25" s="58" t="s">
        <v>178</v>
      </c>
      <c r="CM25" s="59"/>
      <c r="CN25" s="59"/>
      <c r="CO25" s="59"/>
      <c r="CP25" s="59"/>
      <c r="CQ25" s="59"/>
      <c r="CR25" s="59"/>
      <c r="CS25" s="60"/>
      <c r="CT25" s="58" t="s">
        <v>179</v>
      </c>
      <c r="CU25" s="59"/>
      <c r="CV25" s="59"/>
      <c r="CW25" s="59"/>
      <c r="CX25" s="59"/>
      <c r="CY25" s="59"/>
      <c r="CZ25" s="59"/>
      <c r="DA25" s="60"/>
      <c r="DB25" s="58" t="s">
        <v>293</v>
      </c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175" t="s">
        <v>8</v>
      </c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</row>
    <row r="26" spans="1:165" ht="11.25" customHeight="1">
      <c r="A26" s="62"/>
      <c r="B26" s="62"/>
      <c r="C26" s="62"/>
      <c r="D26" s="62"/>
      <c r="E26" s="62"/>
      <c r="F26" s="62"/>
      <c r="G26" s="6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  <c r="CL26" s="61"/>
      <c r="CM26" s="62"/>
      <c r="CN26" s="62"/>
      <c r="CO26" s="62"/>
      <c r="CP26" s="62"/>
      <c r="CQ26" s="62"/>
      <c r="CR26" s="62"/>
      <c r="CS26" s="63"/>
      <c r="CT26" s="61"/>
      <c r="CU26" s="62"/>
      <c r="CV26" s="62"/>
      <c r="CW26" s="62"/>
      <c r="CX26" s="62"/>
      <c r="CY26" s="62"/>
      <c r="CZ26" s="62"/>
      <c r="DA26" s="63"/>
      <c r="DB26" s="61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3"/>
      <c r="DN26" s="230" t="s">
        <v>2</v>
      </c>
      <c r="DO26" s="231"/>
      <c r="DP26" s="231"/>
      <c r="DQ26" s="231"/>
      <c r="DR26" s="231"/>
      <c r="DS26" s="231"/>
      <c r="DT26" s="229">
        <v>22</v>
      </c>
      <c r="DU26" s="229"/>
      <c r="DV26" s="229"/>
      <c r="DW26" s="232" t="s">
        <v>3</v>
      </c>
      <c r="DX26" s="232"/>
      <c r="DY26" s="233"/>
      <c r="DZ26" s="230" t="s">
        <v>2</v>
      </c>
      <c r="EA26" s="231"/>
      <c r="EB26" s="231"/>
      <c r="EC26" s="231"/>
      <c r="ED26" s="231"/>
      <c r="EE26" s="231"/>
      <c r="EF26" s="229">
        <v>23</v>
      </c>
      <c r="EG26" s="229"/>
      <c r="EH26" s="229"/>
      <c r="EI26" s="232" t="s">
        <v>3</v>
      </c>
      <c r="EJ26" s="232"/>
      <c r="EK26" s="233"/>
      <c r="EL26" s="230" t="s">
        <v>2</v>
      </c>
      <c r="EM26" s="231"/>
      <c r="EN26" s="231"/>
      <c r="EO26" s="231"/>
      <c r="EP26" s="231"/>
      <c r="EQ26" s="231"/>
      <c r="ER26" s="229">
        <v>24</v>
      </c>
      <c r="ES26" s="229"/>
      <c r="ET26" s="229"/>
      <c r="EU26" s="232" t="s">
        <v>3</v>
      </c>
      <c r="EV26" s="232"/>
      <c r="EW26" s="233"/>
      <c r="EX26" s="275" t="s">
        <v>7</v>
      </c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</row>
    <row r="27" spans="1:165" ht="39" customHeight="1">
      <c r="A27" s="65"/>
      <c r="B27" s="65"/>
      <c r="C27" s="65"/>
      <c r="D27" s="65"/>
      <c r="E27" s="65"/>
      <c r="F27" s="65"/>
      <c r="G27" s="6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7"/>
      <c r="CL27" s="64"/>
      <c r="CM27" s="65"/>
      <c r="CN27" s="65"/>
      <c r="CO27" s="65"/>
      <c r="CP27" s="65"/>
      <c r="CQ27" s="65"/>
      <c r="CR27" s="65"/>
      <c r="CS27" s="66"/>
      <c r="CT27" s="64"/>
      <c r="CU27" s="65"/>
      <c r="CV27" s="65"/>
      <c r="CW27" s="65"/>
      <c r="CX27" s="65"/>
      <c r="CY27" s="65"/>
      <c r="CZ27" s="65"/>
      <c r="DA27" s="66"/>
      <c r="DB27" s="64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234" t="s">
        <v>180</v>
      </c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6"/>
      <c r="DZ27" s="234" t="s">
        <v>181</v>
      </c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6"/>
      <c r="EL27" s="234" t="s">
        <v>182</v>
      </c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6"/>
      <c r="EX27" s="277"/>
      <c r="EY27" s="278"/>
      <c r="EZ27" s="278"/>
      <c r="FA27" s="278"/>
      <c r="FB27" s="278"/>
      <c r="FC27" s="278"/>
      <c r="FD27" s="278"/>
      <c r="FE27" s="278"/>
      <c r="FF27" s="278"/>
      <c r="FG27" s="278"/>
      <c r="FH27" s="278"/>
      <c r="FI27" s="278"/>
    </row>
    <row r="28" spans="1:165" ht="12" thickBot="1">
      <c r="A28" s="82" t="s">
        <v>9</v>
      </c>
      <c r="B28" s="82"/>
      <c r="C28" s="82"/>
      <c r="D28" s="82"/>
      <c r="E28" s="82"/>
      <c r="F28" s="82"/>
      <c r="G28" s="83"/>
      <c r="H28" s="82" t="s">
        <v>10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3"/>
      <c r="CL28" s="84" t="s">
        <v>11</v>
      </c>
      <c r="CM28" s="85"/>
      <c r="CN28" s="85"/>
      <c r="CO28" s="85"/>
      <c r="CP28" s="85"/>
      <c r="CQ28" s="85"/>
      <c r="CR28" s="85"/>
      <c r="CS28" s="86"/>
      <c r="CT28" s="84" t="s">
        <v>12</v>
      </c>
      <c r="CU28" s="85"/>
      <c r="CV28" s="85"/>
      <c r="CW28" s="85"/>
      <c r="CX28" s="85"/>
      <c r="CY28" s="85"/>
      <c r="CZ28" s="85"/>
      <c r="DA28" s="86"/>
      <c r="DB28" s="84" t="s">
        <v>262</v>
      </c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6"/>
      <c r="DN28" s="226" t="s">
        <v>13</v>
      </c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8"/>
      <c r="DZ28" s="226" t="s">
        <v>14</v>
      </c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8"/>
      <c r="EL28" s="226" t="s">
        <v>15</v>
      </c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8"/>
      <c r="EX28" s="226" t="s">
        <v>16</v>
      </c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</row>
    <row r="29" spans="1:165" ht="12" customHeight="1">
      <c r="A29" s="45" t="s">
        <v>209</v>
      </c>
      <c r="B29" s="45"/>
      <c r="C29" s="45"/>
      <c r="D29" s="45"/>
      <c r="E29" s="45"/>
      <c r="F29" s="45"/>
      <c r="G29" s="46"/>
      <c r="H29" s="242" t="s">
        <v>210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10" t="s">
        <v>211</v>
      </c>
      <c r="CM29" s="73"/>
      <c r="CN29" s="73"/>
      <c r="CO29" s="73"/>
      <c r="CP29" s="73"/>
      <c r="CQ29" s="73"/>
      <c r="CR29" s="73"/>
      <c r="CS29" s="74"/>
      <c r="CT29" s="72" t="s">
        <v>40</v>
      </c>
      <c r="CU29" s="73"/>
      <c r="CV29" s="73"/>
      <c r="CW29" s="73"/>
      <c r="CX29" s="73"/>
      <c r="CY29" s="73"/>
      <c r="CZ29" s="73"/>
      <c r="DA29" s="74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4"/>
      <c r="DN29" s="256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68"/>
      <c r="DZ29" s="256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68"/>
      <c r="EL29" s="256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68"/>
      <c r="EX29" s="256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8"/>
    </row>
    <row r="30" spans="1:165" ht="24" customHeight="1">
      <c r="A30" s="45" t="s">
        <v>212</v>
      </c>
      <c r="B30" s="45"/>
      <c r="C30" s="45"/>
      <c r="D30" s="45"/>
      <c r="E30" s="45"/>
      <c r="F30" s="45"/>
      <c r="G30" s="46"/>
      <c r="H30" s="241" t="s">
        <v>196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4" t="s">
        <v>213</v>
      </c>
      <c r="CM30" s="45"/>
      <c r="CN30" s="45"/>
      <c r="CO30" s="45"/>
      <c r="CP30" s="45"/>
      <c r="CQ30" s="45"/>
      <c r="CR30" s="45"/>
      <c r="CS30" s="46"/>
      <c r="CT30" s="47" t="s">
        <v>40</v>
      </c>
      <c r="CU30" s="45"/>
      <c r="CV30" s="45"/>
      <c r="CW30" s="45"/>
      <c r="CX30" s="45"/>
      <c r="CY30" s="45"/>
      <c r="CZ30" s="45"/>
      <c r="DA30" s="46"/>
      <c r="DB30" s="47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6"/>
      <c r="DN30" s="39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8"/>
      <c r="DZ30" s="39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8"/>
      <c r="EL30" s="39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8"/>
      <c r="EX30" s="39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1"/>
    </row>
    <row r="31" spans="1:165" ht="12.75" customHeight="1">
      <c r="A31" s="45" t="s">
        <v>214</v>
      </c>
      <c r="B31" s="45"/>
      <c r="C31" s="45"/>
      <c r="D31" s="45"/>
      <c r="E31" s="45"/>
      <c r="F31" s="45"/>
      <c r="G31" s="46"/>
      <c r="H31" s="241" t="s">
        <v>222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4" t="s">
        <v>215</v>
      </c>
      <c r="CM31" s="45"/>
      <c r="CN31" s="45"/>
      <c r="CO31" s="45"/>
      <c r="CP31" s="45"/>
      <c r="CQ31" s="45"/>
      <c r="CR31" s="45"/>
      <c r="CS31" s="46"/>
      <c r="CT31" s="47" t="s">
        <v>40</v>
      </c>
      <c r="CU31" s="45"/>
      <c r="CV31" s="45"/>
      <c r="CW31" s="45"/>
      <c r="CX31" s="45"/>
      <c r="CY31" s="45"/>
      <c r="CZ31" s="45"/>
      <c r="DA31" s="46"/>
      <c r="DB31" s="47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6"/>
      <c r="DN31" s="39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8"/>
      <c r="DZ31" s="39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8"/>
      <c r="EL31" s="39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8"/>
      <c r="EX31" s="39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1"/>
    </row>
    <row r="32" spans="1:165" ht="11.25">
      <c r="A32" s="45" t="s">
        <v>216</v>
      </c>
      <c r="B32" s="45"/>
      <c r="C32" s="45"/>
      <c r="D32" s="45"/>
      <c r="E32" s="45"/>
      <c r="F32" s="45"/>
      <c r="G32" s="46"/>
      <c r="H32" s="242" t="s">
        <v>217</v>
      </c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44" t="s">
        <v>218</v>
      </c>
      <c r="CM32" s="45"/>
      <c r="CN32" s="45"/>
      <c r="CO32" s="45"/>
      <c r="CP32" s="45"/>
      <c r="CQ32" s="45"/>
      <c r="CR32" s="45"/>
      <c r="CS32" s="46"/>
      <c r="CT32" s="47" t="s">
        <v>40</v>
      </c>
      <c r="CU32" s="45"/>
      <c r="CV32" s="45"/>
      <c r="CW32" s="45"/>
      <c r="CX32" s="45"/>
      <c r="CY32" s="45"/>
      <c r="CZ32" s="45"/>
      <c r="DA32" s="46"/>
      <c r="DB32" s="47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6"/>
      <c r="DN32" s="39">
        <f>DN33</f>
        <v>266467.1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8"/>
      <c r="DZ32" s="39">
        <f>DZ33</f>
        <v>266467.1</v>
      </c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8"/>
      <c r="EL32" s="39">
        <f>EL33</f>
        <v>266467.1</v>
      </c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8"/>
      <c r="EX32" s="39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1"/>
    </row>
    <row r="33" spans="1:165" ht="24" customHeight="1">
      <c r="A33" s="45" t="s">
        <v>219</v>
      </c>
      <c r="B33" s="45"/>
      <c r="C33" s="45"/>
      <c r="D33" s="45"/>
      <c r="E33" s="45"/>
      <c r="F33" s="45"/>
      <c r="G33" s="46"/>
      <c r="H33" s="241" t="s">
        <v>196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 t="s">
        <v>220</v>
      </c>
      <c r="CM33" s="45"/>
      <c r="CN33" s="45"/>
      <c r="CO33" s="45"/>
      <c r="CP33" s="45"/>
      <c r="CQ33" s="45"/>
      <c r="CR33" s="45"/>
      <c r="CS33" s="46"/>
      <c r="CT33" s="47" t="s">
        <v>40</v>
      </c>
      <c r="CU33" s="45"/>
      <c r="CV33" s="45"/>
      <c r="CW33" s="45"/>
      <c r="CX33" s="45"/>
      <c r="CY33" s="45"/>
      <c r="CZ33" s="45"/>
      <c r="DA33" s="46"/>
      <c r="DB33" s="47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6"/>
      <c r="DN33" s="39">
        <v>266467.1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8"/>
      <c r="DZ33" s="39">
        <f>DN33</f>
        <v>266467.1</v>
      </c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8"/>
      <c r="EL33" s="39">
        <f>DZ33</f>
        <v>266467.1</v>
      </c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8"/>
      <c r="EX33" s="39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1"/>
    </row>
    <row r="34" spans="1:165" ht="24" customHeight="1">
      <c r="A34" s="45"/>
      <c r="B34" s="45"/>
      <c r="C34" s="45"/>
      <c r="D34" s="45"/>
      <c r="E34" s="45"/>
      <c r="F34" s="45"/>
      <c r="G34" s="46"/>
      <c r="H34" s="238" t="s">
        <v>290</v>
      </c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40"/>
      <c r="CL34" s="44" t="s">
        <v>261</v>
      </c>
      <c r="CM34" s="45"/>
      <c r="CN34" s="45"/>
      <c r="CO34" s="45"/>
      <c r="CP34" s="45"/>
      <c r="CQ34" s="45"/>
      <c r="CR34" s="45"/>
      <c r="CS34" s="46"/>
      <c r="CT34" s="47"/>
      <c r="CU34" s="45"/>
      <c r="CV34" s="45"/>
      <c r="CW34" s="45"/>
      <c r="CX34" s="45"/>
      <c r="CY34" s="45"/>
      <c r="CZ34" s="45"/>
      <c r="DA34" s="46"/>
      <c r="DB34" s="47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6"/>
      <c r="DN34" s="39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8"/>
      <c r="DZ34" s="39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8"/>
      <c r="EL34" s="39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8"/>
      <c r="EX34" s="39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1"/>
    </row>
    <row r="35" spans="1:165" ht="11.25">
      <c r="A35" s="45" t="s">
        <v>221</v>
      </c>
      <c r="B35" s="45"/>
      <c r="C35" s="45"/>
      <c r="D35" s="45"/>
      <c r="E35" s="45"/>
      <c r="F35" s="45"/>
      <c r="G35" s="46"/>
      <c r="H35" s="241" t="s">
        <v>222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4" t="s">
        <v>223</v>
      </c>
      <c r="CM35" s="45"/>
      <c r="CN35" s="45"/>
      <c r="CO35" s="45"/>
      <c r="CP35" s="45"/>
      <c r="CQ35" s="45"/>
      <c r="CR35" s="45"/>
      <c r="CS35" s="46"/>
      <c r="CT35" s="47" t="s">
        <v>40</v>
      </c>
      <c r="CU35" s="45"/>
      <c r="CV35" s="45"/>
      <c r="CW35" s="45"/>
      <c r="CX35" s="45"/>
      <c r="CY35" s="45"/>
      <c r="CZ35" s="45"/>
      <c r="DA35" s="46"/>
      <c r="DB35" s="47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6"/>
      <c r="DN35" s="39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8"/>
      <c r="DZ35" s="39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8"/>
      <c r="EL35" s="39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8"/>
      <c r="EX35" s="39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1"/>
    </row>
    <row r="36" spans="1:165" ht="24" customHeight="1">
      <c r="A36" s="45" t="s">
        <v>10</v>
      </c>
      <c r="B36" s="45"/>
      <c r="C36" s="45"/>
      <c r="D36" s="45"/>
      <c r="E36" s="45"/>
      <c r="F36" s="45"/>
      <c r="G36" s="46"/>
      <c r="H36" s="269" t="s">
        <v>292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44" t="s">
        <v>224</v>
      </c>
      <c r="CM36" s="45"/>
      <c r="CN36" s="45"/>
      <c r="CO36" s="45"/>
      <c r="CP36" s="45"/>
      <c r="CQ36" s="45"/>
      <c r="CR36" s="45"/>
      <c r="CS36" s="46"/>
      <c r="CT36" s="47" t="s">
        <v>40</v>
      </c>
      <c r="CU36" s="45"/>
      <c r="CV36" s="45"/>
      <c r="CW36" s="45"/>
      <c r="CX36" s="45"/>
      <c r="CY36" s="45"/>
      <c r="CZ36" s="45"/>
      <c r="DA36" s="46"/>
      <c r="DB36" s="47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6"/>
      <c r="DN36" s="39">
        <f>DN39+DN37</f>
        <v>2715050.8000000003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8"/>
      <c r="DZ36" s="39">
        <f>DZ39</f>
        <v>6125659.540000001</v>
      </c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8"/>
      <c r="EL36" s="39">
        <f>EL41</f>
        <v>6125659.540000001</v>
      </c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8"/>
      <c r="EX36" s="39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1"/>
    </row>
    <row r="37" spans="1:165" ht="11.25">
      <c r="A37" s="144"/>
      <c r="B37" s="144"/>
      <c r="C37" s="144"/>
      <c r="D37" s="144"/>
      <c r="E37" s="144"/>
      <c r="F37" s="144"/>
      <c r="G37" s="145"/>
      <c r="H37" s="224" t="s">
        <v>225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225"/>
      <c r="CL37" s="143" t="s">
        <v>226</v>
      </c>
      <c r="CM37" s="144"/>
      <c r="CN37" s="144"/>
      <c r="CO37" s="144"/>
      <c r="CP37" s="144"/>
      <c r="CQ37" s="144"/>
      <c r="CR37" s="144"/>
      <c r="CS37" s="145"/>
      <c r="CT37" s="146" t="s">
        <v>294</v>
      </c>
      <c r="CU37" s="144"/>
      <c r="CV37" s="144"/>
      <c r="CW37" s="144"/>
      <c r="CX37" s="144"/>
      <c r="CY37" s="144"/>
      <c r="CZ37" s="144"/>
      <c r="DA37" s="145"/>
      <c r="DB37" s="146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5"/>
      <c r="DN37" s="147">
        <f>DN14</f>
        <v>2715050.8000000003</v>
      </c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9"/>
      <c r="DZ37" s="147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9"/>
      <c r="EL37" s="147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9"/>
      <c r="EX37" s="147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50"/>
    </row>
    <row r="38" spans="1:165" ht="11.25">
      <c r="A38" s="139"/>
      <c r="B38" s="139"/>
      <c r="C38" s="139"/>
      <c r="D38" s="139"/>
      <c r="E38" s="139"/>
      <c r="F38" s="139"/>
      <c r="G38" s="140"/>
      <c r="H38" s="222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138"/>
      <c r="CM38" s="139"/>
      <c r="CN38" s="139"/>
      <c r="CO38" s="139"/>
      <c r="CP38" s="139"/>
      <c r="CQ38" s="139"/>
      <c r="CR38" s="139"/>
      <c r="CS38" s="140"/>
      <c r="CT38" s="141"/>
      <c r="CU38" s="139"/>
      <c r="CV38" s="139"/>
      <c r="CW38" s="139"/>
      <c r="CX38" s="139"/>
      <c r="CY38" s="139"/>
      <c r="CZ38" s="139"/>
      <c r="DA38" s="140"/>
      <c r="DB38" s="141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40"/>
      <c r="DN38" s="78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80"/>
      <c r="DZ38" s="78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80"/>
      <c r="EL38" s="78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80"/>
      <c r="EX38" s="78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81"/>
    </row>
    <row r="39" spans="1:165" ht="11.25">
      <c r="A39" s="144"/>
      <c r="B39" s="144"/>
      <c r="C39" s="144"/>
      <c r="D39" s="144"/>
      <c r="E39" s="144"/>
      <c r="F39" s="144"/>
      <c r="G39" s="145"/>
      <c r="H39" s="224" t="s">
        <v>225</v>
      </c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225"/>
      <c r="CL39" s="143" t="s">
        <v>226</v>
      </c>
      <c r="CM39" s="144"/>
      <c r="CN39" s="144"/>
      <c r="CO39" s="144"/>
      <c r="CP39" s="144"/>
      <c r="CQ39" s="144"/>
      <c r="CR39" s="144"/>
      <c r="CS39" s="145"/>
      <c r="CT39" s="146" t="s">
        <v>295</v>
      </c>
      <c r="CU39" s="144"/>
      <c r="CV39" s="144"/>
      <c r="CW39" s="144"/>
      <c r="CX39" s="144"/>
      <c r="CY39" s="144"/>
      <c r="CZ39" s="144"/>
      <c r="DA39" s="145"/>
      <c r="DB39" s="146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5"/>
      <c r="DN39" s="147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9"/>
      <c r="DZ39" s="147">
        <f>DZ7</f>
        <v>6125659.540000001</v>
      </c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9"/>
      <c r="EL39" s="147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9"/>
      <c r="EX39" s="147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50"/>
    </row>
    <row r="40" spans="1:165" ht="11.25">
      <c r="A40" s="139"/>
      <c r="B40" s="139"/>
      <c r="C40" s="139"/>
      <c r="D40" s="139"/>
      <c r="E40" s="139"/>
      <c r="F40" s="139"/>
      <c r="G40" s="140"/>
      <c r="H40" s="222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138"/>
      <c r="CM40" s="139"/>
      <c r="CN40" s="139"/>
      <c r="CO40" s="139"/>
      <c r="CP40" s="139"/>
      <c r="CQ40" s="139"/>
      <c r="CR40" s="139"/>
      <c r="CS40" s="140"/>
      <c r="CT40" s="141"/>
      <c r="CU40" s="139"/>
      <c r="CV40" s="139"/>
      <c r="CW40" s="139"/>
      <c r="CX40" s="139"/>
      <c r="CY40" s="139"/>
      <c r="CZ40" s="139"/>
      <c r="DA40" s="140"/>
      <c r="DB40" s="141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40"/>
      <c r="DN40" s="78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80"/>
      <c r="DZ40" s="78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80"/>
      <c r="EL40" s="78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80"/>
      <c r="EX40" s="78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81"/>
    </row>
    <row r="41" spans="1:165" ht="11.25">
      <c r="A41" s="144"/>
      <c r="B41" s="144"/>
      <c r="C41" s="144"/>
      <c r="D41" s="144"/>
      <c r="E41" s="144"/>
      <c r="F41" s="144"/>
      <c r="G41" s="145"/>
      <c r="H41" s="224" t="s">
        <v>225</v>
      </c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225"/>
      <c r="CL41" s="143" t="s">
        <v>226</v>
      </c>
      <c r="CM41" s="144"/>
      <c r="CN41" s="144"/>
      <c r="CO41" s="144"/>
      <c r="CP41" s="144"/>
      <c r="CQ41" s="144"/>
      <c r="CR41" s="144"/>
      <c r="CS41" s="145"/>
      <c r="CT41" s="146" t="s">
        <v>296</v>
      </c>
      <c r="CU41" s="144"/>
      <c r="CV41" s="144"/>
      <c r="CW41" s="144"/>
      <c r="CX41" s="144"/>
      <c r="CY41" s="144"/>
      <c r="CZ41" s="144"/>
      <c r="DA41" s="145"/>
      <c r="DB41" s="146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5"/>
      <c r="DN41" s="147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9"/>
      <c r="DZ41" s="147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9"/>
      <c r="EL41" s="147">
        <f>EL7</f>
        <v>6125659.540000001</v>
      </c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9"/>
      <c r="EX41" s="147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50"/>
    </row>
    <row r="42" spans="1:165" ht="11.25">
      <c r="A42" s="139"/>
      <c r="B42" s="139"/>
      <c r="C42" s="139"/>
      <c r="D42" s="139"/>
      <c r="E42" s="139"/>
      <c r="F42" s="139"/>
      <c r="G42" s="140"/>
      <c r="H42" s="222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138"/>
      <c r="CM42" s="139"/>
      <c r="CN42" s="139"/>
      <c r="CO42" s="139"/>
      <c r="CP42" s="139"/>
      <c r="CQ42" s="139"/>
      <c r="CR42" s="139"/>
      <c r="CS42" s="140"/>
      <c r="CT42" s="141"/>
      <c r="CU42" s="139"/>
      <c r="CV42" s="139"/>
      <c r="CW42" s="139"/>
      <c r="CX42" s="139"/>
      <c r="CY42" s="139"/>
      <c r="CZ42" s="139"/>
      <c r="DA42" s="140"/>
      <c r="DB42" s="141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40"/>
      <c r="DN42" s="78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80"/>
      <c r="DZ42" s="78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80"/>
      <c r="EL42" s="78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80"/>
      <c r="EX42" s="78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81"/>
    </row>
    <row r="43" spans="1:165" ht="24" customHeight="1">
      <c r="A43" s="45" t="s">
        <v>11</v>
      </c>
      <c r="B43" s="45"/>
      <c r="C43" s="45"/>
      <c r="D43" s="45"/>
      <c r="E43" s="45"/>
      <c r="F43" s="45"/>
      <c r="G43" s="46"/>
      <c r="H43" s="269" t="s">
        <v>227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44" t="s">
        <v>228</v>
      </c>
      <c r="CM43" s="45"/>
      <c r="CN43" s="45"/>
      <c r="CO43" s="45"/>
      <c r="CP43" s="45"/>
      <c r="CQ43" s="45"/>
      <c r="CR43" s="45"/>
      <c r="CS43" s="46"/>
      <c r="CT43" s="47" t="s">
        <v>40</v>
      </c>
      <c r="CU43" s="45"/>
      <c r="CV43" s="45"/>
      <c r="CW43" s="45"/>
      <c r="CX43" s="45"/>
      <c r="CY43" s="45"/>
      <c r="CZ43" s="45"/>
      <c r="DA43" s="46"/>
      <c r="DB43" s="47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6"/>
      <c r="DN43" s="39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8"/>
      <c r="DZ43" s="39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8"/>
      <c r="EL43" s="39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8"/>
      <c r="EX43" s="39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1"/>
    </row>
    <row r="44" spans="1:165" ht="11.25">
      <c r="A44" s="144"/>
      <c r="B44" s="144"/>
      <c r="C44" s="144"/>
      <c r="D44" s="144"/>
      <c r="E44" s="144"/>
      <c r="F44" s="144"/>
      <c r="G44" s="145"/>
      <c r="H44" s="224" t="s">
        <v>225</v>
      </c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225"/>
      <c r="CL44" s="143" t="s">
        <v>229</v>
      </c>
      <c r="CM44" s="144"/>
      <c r="CN44" s="144"/>
      <c r="CO44" s="144"/>
      <c r="CP44" s="144"/>
      <c r="CQ44" s="144"/>
      <c r="CR44" s="144"/>
      <c r="CS44" s="145"/>
      <c r="CT44" s="146"/>
      <c r="CU44" s="144"/>
      <c r="CV44" s="144"/>
      <c r="CW44" s="144"/>
      <c r="CX44" s="144"/>
      <c r="CY44" s="144"/>
      <c r="CZ44" s="144"/>
      <c r="DA44" s="145"/>
      <c r="DB44" s="146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5"/>
      <c r="DN44" s="147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9"/>
      <c r="DZ44" s="147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9"/>
      <c r="EL44" s="147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9"/>
      <c r="EX44" s="147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50"/>
    </row>
    <row r="45" spans="1:165" ht="12" thickBot="1">
      <c r="A45" s="139"/>
      <c r="B45" s="139"/>
      <c r="C45" s="139"/>
      <c r="D45" s="139"/>
      <c r="E45" s="139"/>
      <c r="F45" s="139"/>
      <c r="G45" s="140"/>
      <c r="H45" s="222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70"/>
      <c r="CM45" s="244"/>
      <c r="CN45" s="244"/>
      <c r="CO45" s="244"/>
      <c r="CP45" s="244"/>
      <c r="CQ45" s="244"/>
      <c r="CR45" s="244"/>
      <c r="CS45" s="245"/>
      <c r="CT45" s="243"/>
      <c r="CU45" s="244"/>
      <c r="CV45" s="244"/>
      <c r="CW45" s="244"/>
      <c r="CX45" s="244"/>
      <c r="CY45" s="244"/>
      <c r="CZ45" s="244"/>
      <c r="DA45" s="245"/>
      <c r="DB45" s="243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5"/>
      <c r="DN45" s="271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3"/>
      <c r="DZ45" s="271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3"/>
      <c r="EL45" s="271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3"/>
      <c r="EX45" s="271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4"/>
    </row>
    <row r="46" spans="1:165" ht="11.25">
      <c r="A46" s="4"/>
      <c r="B46" s="4"/>
      <c r="C46" s="4"/>
      <c r="D46" s="4"/>
      <c r="E46" s="4"/>
      <c r="F46" s="4"/>
      <c r="G46" s="4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230</v>
      </c>
    </row>
    <row r="48" spans="4:109" s="12" customFormat="1" ht="12.75">
      <c r="D48" s="12" t="s">
        <v>231</v>
      </c>
      <c r="AL48" s="209" t="s">
        <v>309</v>
      </c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18" t="s">
        <v>299</v>
      </c>
      <c r="BK48" s="33"/>
      <c r="BL48" s="33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34"/>
      <c r="CE48" s="34"/>
      <c r="CF48" s="211" t="s">
        <v>310</v>
      </c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34"/>
      <c r="DD48" s="34"/>
      <c r="DE48" s="34"/>
    </row>
    <row r="49" spans="43:109" s="9" customFormat="1" ht="12.75">
      <c r="AQ49" s="217" t="s">
        <v>232</v>
      </c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19"/>
      <c r="BK49"/>
      <c r="BL49"/>
      <c r="BM49" s="213" t="s">
        <v>301</v>
      </c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 t="s">
        <v>302</v>
      </c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233</v>
      </c>
      <c r="AM51" s="215" t="s">
        <v>298</v>
      </c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G51" s="31" t="s">
        <v>311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  <c r="BZ51" s="32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17" t="s">
        <v>232</v>
      </c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G52" s="237" t="s">
        <v>300</v>
      </c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CA52"/>
      <c r="CB52" s="213" t="s">
        <v>234</v>
      </c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19" t="s">
        <v>20</v>
      </c>
      <c r="J54" s="219"/>
      <c r="K54" s="220" t="s">
        <v>318</v>
      </c>
      <c r="L54" s="220"/>
      <c r="M54" s="220"/>
      <c r="N54" s="221" t="s">
        <v>20</v>
      </c>
      <c r="O54" s="221"/>
      <c r="Q54" s="220" t="s">
        <v>317</v>
      </c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19">
        <v>20</v>
      </c>
      <c r="AG54" s="219"/>
      <c r="AH54" s="219"/>
      <c r="AI54" s="212" t="s">
        <v>267</v>
      </c>
      <c r="AJ54" s="212"/>
      <c r="AK54" s="212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235</v>
      </c>
      <c r="CM57" s="24"/>
    </row>
    <row r="58" spans="1:91" s="12" customFormat="1" ht="12.75">
      <c r="A58" s="214" t="s">
        <v>264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16" t="s">
        <v>236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14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AE61" s="215" t="s">
        <v>266</v>
      </c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16" t="s">
        <v>18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AE62" s="213" t="s">
        <v>19</v>
      </c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18" t="s">
        <v>20</v>
      </c>
      <c r="B64" s="219"/>
      <c r="C64" s="220" t="s">
        <v>318</v>
      </c>
      <c r="D64" s="220"/>
      <c r="E64" s="220"/>
      <c r="F64" s="221" t="s">
        <v>20</v>
      </c>
      <c r="G64" s="221"/>
      <c r="I64" s="220" t="s">
        <v>317</v>
      </c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19">
        <v>20</v>
      </c>
      <c r="Y64" s="219"/>
      <c r="Z64" s="219"/>
      <c r="AA64" s="212" t="s">
        <v>267</v>
      </c>
      <c r="AB64" s="212"/>
      <c r="AC64" s="212"/>
      <c r="AD64" s="12" t="s">
        <v>3</v>
      </c>
      <c r="CM64" s="24"/>
    </row>
    <row r="65" spans="1:91" s="12" customFormat="1" ht="3" customHeight="1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  <mergeCell ref="DN43:DY43"/>
    <mergeCell ref="DZ43:EK43"/>
    <mergeCell ref="EL43:EW43"/>
    <mergeCell ref="EX43:FI43"/>
    <mergeCell ref="EX44:FI45"/>
    <mergeCell ref="EL41:EW42"/>
    <mergeCell ref="DN44:DY45"/>
    <mergeCell ref="DZ44:EK45"/>
    <mergeCell ref="DB43:DM43"/>
    <mergeCell ref="DB44:DM44"/>
    <mergeCell ref="A43:G43"/>
    <mergeCell ref="H43:CK43"/>
    <mergeCell ref="CL43:CS43"/>
    <mergeCell ref="CT43:DA43"/>
    <mergeCell ref="CT44:DA45"/>
    <mergeCell ref="DN41:DY42"/>
    <mergeCell ref="DZ41:EK42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EX36:FI36"/>
    <mergeCell ref="A36:G36"/>
    <mergeCell ref="H36:CK36"/>
    <mergeCell ref="CL36:CS36"/>
    <mergeCell ref="CT36:DA36"/>
    <mergeCell ref="DN36:DY36"/>
    <mergeCell ref="DZ36:EK36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A31:G31"/>
    <mergeCell ref="H31:CK31"/>
    <mergeCell ref="CL31:CS31"/>
    <mergeCell ref="CT31:DA31"/>
    <mergeCell ref="DN31:DY31"/>
    <mergeCell ref="DZ31:EK31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22:G22"/>
    <mergeCell ref="H22:CK22"/>
    <mergeCell ref="CL22:CS22"/>
    <mergeCell ref="CT22:DA22"/>
    <mergeCell ref="DN22:DY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DB19:DM19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7:G17"/>
    <mergeCell ref="H17:CK17"/>
    <mergeCell ref="CL17:CS17"/>
    <mergeCell ref="CT17:DA17"/>
    <mergeCell ref="DN17:DY17"/>
    <mergeCell ref="DZ17:EK17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8:G8"/>
    <mergeCell ref="H8:CK8"/>
    <mergeCell ref="CL8:CS8"/>
    <mergeCell ref="CT8:DA8"/>
    <mergeCell ref="DN8:DY8"/>
    <mergeCell ref="DZ8:EK8"/>
    <mergeCell ref="DB8:DM8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CL6:CS6"/>
    <mergeCell ref="CT6:DA6"/>
    <mergeCell ref="EX7:FI7"/>
    <mergeCell ref="DN6:DY6"/>
    <mergeCell ref="DZ6:EK6"/>
    <mergeCell ref="EL6:EW6"/>
    <mergeCell ref="EX6:FI6"/>
    <mergeCell ref="DB7:DM7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DB23:DM23"/>
    <mergeCell ref="DB25:DM27"/>
    <mergeCell ref="DB15:DM15"/>
    <mergeCell ref="DB16:DM16"/>
    <mergeCell ref="DB17:DM17"/>
    <mergeCell ref="DB18:DM18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CT12:DA12"/>
    <mergeCell ref="DB12:DM12"/>
    <mergeCell ref="DN12:DY12"/>
    <mergeCell ref="DZ12:EK12"/>
    <mergeCell ref="DN11:DY11"/>
    <mergeCell ref="DZ11:EK11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DB34:DM34"/>
    <mergeCell ref="DN34:DY34"/>
    <mergeCell ref="DZ34:EK34"/>
    <mergeCell ref="CT34:DA34"/>
    <mergeCell ref="ER26:ET26"/>
    <mergeCell ref="DB29:DM29"/>
    <mergeCell ref="CT32:DA32"/>
    <mergeCell ref="DN32:DY32"/>
    <mergeCell ref="DZ32:EK32"/>
    <mergeCell ref="EL30:EW30"/>
    <mergeCell ref="CD49:CH49"/>
    <mergeCell ref="DZ39:EK40"/>
    <mergeCell ref="EL39:EW40"/>
    <mergeCell ref="CZ49:DD49"/>
    <mergeCell ref="CL28:CS28"/>
    <mergeCell ref="CT28:DA28"/>
    <mergeCell ref="DB28:DM28"/>
    <mergeCell ref="DN28:DY28"/>
    <mergeCell ref="H39:CK39"/>
    <mergeCell ref="CL32:CS32"/>
    <mergeCell ref="DB40:DM40"/>
    <mergeCell ref="DZ28:EK28"/>
    <mergeCell ref="EL28:EW28"/>
    <mergeCell ref="EX28:FI28"/>
    <mergeCell ref="EX34:FI34"/>
    <mergeCell ref="EL34:EW34"/>
    <mergeCell ref="DN39:DY40"/>
    <mergeCell ref="EL32:EW32"/>
    <mergeCell ref="EL33:EW33"/>
    <mergeCell ref="EL36:EW36"/>
    <mergeCell ref="AQ49:BG49"/>
    <mergeCell ref="AM52:BD52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AI54:AK54"/>
    <mergeCell ref="DZ37:EK38"/>
    <mergeCell ref="EL37:EW38"/>
    <mergeCell ref="EX37:FI38"/>
    <mergeCell ref="H38:CK38"/>
    <mergeCell ref="DB38:DM38"/>
    <mergeCell ref="DB37:DM37"/>
    <mergeCell ref="DN37:DY38"/>
    <mergeCell ref="DB39:DM39"/>
    <mergeCell ref="EX39:FI40"/>
    <mergeCell ref="A61:Y61"/>
    <mergeCell ref="I54:J54"/>
    <mergeCell ref="K54:M54"/>
    <mergeCell ref="N54:O54"/>
    <mergeCell ref="Q54:AE54"/>
    <mergeCell ref="AF54:AH54"/>
    <mergeCell ref="AE62:BF62"/>
    <mergeCell ref="A64:B64"/>
    <mergeCell ref="C64:E64"/>
    <mergeCell ref="F64:G64"/>
    <mergeCell ref="I64:W64"/>
    <mergeCell ref="X64:Z64"/>
    <mergeCell ref="AL48:BG48"/>
    <mergeCell ref="BM48:CC48"/>
    <mergeCell ref="CF48:DB48"/>
    <mergeCell ref="AA64:AC64"/>
    <mergeCell ref="CB52:CQ52"/>
    <mergeCell ref="BM49:CC49"/>
    <mergeCell ref="A58:AR58"/>
    <mergeCell ref="A59:AR59"/>
    <mergeCell ref="AE61:BF61"/>
    <mergeCell ref="A62:Y62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2020-12-25T11:00:51Z</cp:lastPrinted>
  <dcterms:created xsi:type="dcterms:W3CDTF">2011-01-11T10:25:48Z</dcterms:created>
  <dcterms:modified xsi:type="dcterms:W3CDTF">2022-03-23T08:26:51Z</dcterms:modified>
  <cp:category/>
  <cp:version/>
  <cp:contentType/>
  <cp:contentStatus/>
</cp:coreProperties>
</file>