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9990" windowHeight="9990" activeTab="3"/>
  </bookViews>
  <sheets>
    <sheet name="меню 7-11" sheetId="2" r:id="rId1"/>
    <sheet name="меню 11 и старше" sheetId="3" r:id="rId2"/>
    <sheet name="меню 7-11(выбор) " sheetId="4" r:id="rId3"/>
    <sheet name="меню 11 и старше (выбор)" sheetId="5" r:id="rId4"/>
  </sheets>
  <calcPr calcId="144525"/>
</workbook>
</file>

<file path=xl/calcChain.xml><?xml version="1.0" encoding="utf-8"?>
<calcChain xmlns="http://schemas.openxmlformats.org/spreadsheetml/2006/main">
  <c r="H275" i="5" l="1"/>
  <c r="H267" i="5"/>
  <c r="U212" i="5"/>
  <c r="H210" i="5"/>
  <c r="H217" i="5"/>
  <c r="H216" i="5"/>
  <c r="H208" i="5"/>
  <c r="H190" i="5"/>
  <c r="H189" i="5"/>
  <c r="H188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G184" i="5"/>
  <c r="F184" i="5"/>
  <c r="E184" i="5"/>
  <c r="H183" i="5"/>
  <c r="H182" i="5"/>
  <c r="H181" i="5"/>
  <c r="H180" i="5"/>
  <c r="H162" i="5"/>
  <c r="H161" i="5"/>
  <c r="H160" i="5"/>
  <c r="H152" i="5"/>
  <c r="H128" i="5"/>
  <c r="H127" i="5"/>
  <c r="H120" i="5"/>
  <c r="H102" i="5"/>
  <c r="H101" i="5"/>
  <c r="H100" i="5"/>
  <c r="H94" i="5"/>
  <c r="H71" i="5"/>
  <c r="H70" i="5"/>
  <c r="H65" i="5"/>
  <c r="H44" i="5"/>
  <c r="H38" i="5"/>
  <c r="H16" i="5"/>
  <c r="H8" i="5"/>
  <c r="U278" i="5"/>
  <c r="T278" i="5"/>
  <c r="S278" i="5"/>
  <c r="R278" i="5"/>
  <c r="Q278" i="5"/>
  <c r="P278" i="5"/>
  <c r="O278" i="5"/>
  <c r="N278" i="5"/>
  <c r="M278" i="5"/>
  <c r="L278" i="5"/>
  <c r="K278" i="5"/>
  <c r="J278" i="5"/>
  <c r="I278" i="5"/>
  <c r="G278" i="5"/>
  <c r="F278" i="5"/>
  <c r="E278" i="5"/>
  <c r="H277" i="5"/>
  <c r="H276" i="5"/>
  <c r="H274" i="5"/>
  <c r="H273" i="5"/>
  <c r="U271" i="5"/>
  <c r="T271" i="5"/>
  <c r="S271" i="5"/>
  <c r="R271" i="5"/>
  <c r="R279" i="5" s="1"/>
  <c r="Q271" i="5"/>
  <c r="P271" i="5"/>
  <c r="O271" i="5"/>
  <c r="N271" i="5"/>
  <c r="N279" i="5" s="1"/>
  <c r="M271" i="5"/>
  <c r="L271" i="5"/>
  <c r="K271" i="5"/>
  <c r="J271" i="5"/>
  <c r="J279" i="5" s="1"/>
  <c r="I271" i="5"/>
  <c r="G271" i="5"/>
  <c r="F271" i="5"/>
  <c r="E271" i="5"/>
  <c r="H270" i="5"/>
  <c r="H268" i="5"/>
  <c r="U249" i="5"/>
  <c r="T249" i="5"/>
  <c r="S249" i="5"/>
  <c r="R249" i="5"/>
  <c r="Q249" i="5"/>
  <c r="P249" i="5"/>
  <c r="O249" i="5"/>
  <c r="N249" i="5"/>
  <c r="M249" i="5"/>
  <c r="L249" i="5"/>
  <c r="K249" i="5"/>
  <c r="J249" i="5"/>
  <c r="I249" i="5"/>
  <c r="G249" i="5"/>
  <c r="F249" i="5"/>
  <c r="E249" i="5"/>
  <c r="H248" i="5"/>
  <c r="H247" i="5"/>
  <c r="H246" i="5"/>
  <c r="H245" i="5"/>
  <c r="H244" i="5"/>
  <c r="U242" i="5"/>
  <c r="T242" i="5"/>
  <c r="S242" i="5"/>
  <c r="R242" i="5"/>
  <c r="Q242" i="5"/>
  <c r="P242" i="5"/>
  <c r="O242" i="5"/>
  <c r="N242" i="5"/>
  <c r="M242" i="5"/>
  <c r="L242" i="5"/>
  <c r="K242" i="5"/>
  <c r="J242" i="5"/>
  <c r="I242" i="5"/>
  <c r="G242" i="5"/>
  <c r="F242" i="5"/>
  <c r="E242" i="5"/>
  <c r="H241" i="5"/>
  <c r="H240" i="5"/>
  <c r="H239" i="5"/>
  <c r="H238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G220" i="5"/>
  <c r="F220" i="5"/>
  <c r="E220" i="5"/>
  <c r="H219" i="5"/>
  <c r="H218" i="5"/>
  <c r="H215" i="5"/>
  <c r="H214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G212" i="5"/>
  <c r="F212" i="5"/>
  <c r="E212" i="5"/>
  <c r="H211" i="5"/>
  <c r="H209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G192" i="5"/>
  <c r="G193" i="5" s="1"/>
  <c r="F192" i="5"/>
  <c r="E192" i="5"/>
  <c r="H191" i="5"/>
  <c r="H187" i="5"/>
  <c r="H186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G164" i="5"/>
  <c r="F164" i="5"/>
  <c r="E164" i="5"/>
  <c r="H163" i="5"/>
  <c r="H159" i="5"/>
  <c r="H158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G156" i="5"/>
  <c r="F156" i="5"/>
  <c r="E156" i="5"/>
  <c r="H155" i="5"/>
  <c r="H154" i="5"/>
  <c r="H153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G131" i="5"/>
  <c r="F131" i="5"/>
  <c r="E131" i="5"/>
  <c r="H130" i="5"/>
  <c r="H129" i="5"/>
  <c r="H126" i="5"/>
  <c r="H125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G123" i="5"/>
  <c r="F123" i="5"/>
  <c r="E123" i="5"/>
  <c r="H122" i="5"/>
  <c r="H121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G104" i="5"/>
  <c r="F104" i="5"/>
  <c r="E104" i="5"/>
  <c r="H103" i="5"/>
  <c r="H99" i="5"/>
  <c r="H98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G96" i="5"/>
  <c r="F96" i="5"/>
  <c r="E96" i="5"/>
  <c r="H95" i="5"/>
  <c r="H93" i="5"/>
  <c r="H92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G74" i="5"/>
  <c r="F74" i="5"/>
  <c r="E74" i="5"/>
  <c r="H73" i="5"/>
  <c r="H72" i="5"/>
  <c r="H69" i="5"/>
  <c r="H68" i="5"/>
  <c r="U66" i="5"/>
  <c r="U75" i="5" s="1"/>
  <c r="T66" i="5"/>
  <c r="S66" i="5"/>
  <c r="S75" i="5" s="1"/>
  <c r="R66" i="5"/>
  <c r="Q66" i="5"/>
  <c r="Q75" i="5" s="1"/>
  <c r="P66" i="5"/>
  <c r="O66" i="5"/>
  <c r="O75" i="5" s="1"/>
  <c r="N66" i="5"/>
  <c r="M66" i="5"/>
  <c r="M75" i="5" s="1"/>
  <c r="L66" i="5"/>
  <c r="K66" i="5"/>
  <c r="K75" i="5" s="1"/>
  <c r="J66" i="5"/>
  <c r="I66" i="5"/>
  <c r="I75" i="5" s="1"/>
  <c r="G66" i="5"/>
  <c r="F66" i="5"/>
  <c r="F75" i="5" s="1"/>
  <c r="E66" i="5"/>
  <c r="H64" i="5"/>
  <c r="H63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G47" i="5"/>
  <c r="F47" i="5"/>
  <c r="E47" i="5"/>
  <c r="H46" i="5"/>
  <c r="H45" i="5"/>
  <c r="H43" i="5"/>
  <c r="H42" i="5"/>
  <c r="U40" i="5"/>
  <c r="T40" i="5"/>
  <c r="T48" i="5" s="1"/>
  <c r="S40" i="5"/>
  <c r="R40" i="5"/>
  <c r="R48" i="5" s="1"/>
  <c r="Q40" i="5"/>
  <c r="P40" i="5"/>
  <c r="P48" i="5" s="1"/>
  <c r="O40" i="5"/>
  <c r="N40" i="5"/>
  <c r="N48" i="5" s="1"/>
  <c r="M40" i="5"/>
  <c r="L40" i="5"/>
  <c r="L48" i="5" s="1"/>
  <c r="K40" i="5"/>
  <c r="J40" i="5"/>
  <c r="J48" i="5" s="1"/>
  <c r="I40" i="5"/>
  <c r="G40" i="5"/>
  <c r="G48" i="5" s="1"/>
  <c r="F40" i="5"/>
  <c r="E40" i="5"/>
  <c r="H39" i="5"/>
  <c r="H37" i="5"/>
  <c r="H36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G19" i="5"/>
  <c r="F19" i="5"/>
  <c r="E19" i="5"/>
  <c r="H18" i="5"/>
  <c r="H17" i="5"/>
  <c r="H15" i="5"/>
  <c r="H14" i="5"/>
  <c r="U12" i="5"/>
  <c r="T12" i="5"/>
  <c r="T20" i="5" s="1"/>
  <c r="S12" i="5"/>
  <c r="R12" i="5"/>
  <c r="R20" i="5" s="1"/>
  <c r="Q12" i="5"/>
  <c r="P12" i="5"/>
  <c r="P20" i="5" s="1"/>
  <c r="O12" i="5"/>
  <c r="O20" i="5" s="1"/>
  <c r="N12" i="5"/>
  <c r="N20" i="5" s="1"/>
  <c r="M12" i="5"/>
  <c r="L12" i="5"/>
  <c r="L20" i="5" s="1"/>
  <c r="K12" i="5"/>
  <c r="K20" i="5" s="1"/>
  <c r="J12" i="5"/>
  <c r="J20" i="5" s="1"/>
  <c r="I12" i="5"/>
  <c r="G12" i="5"/>
  <c r="G20" i="5" s="1"/>
  <c r="F12" i="5"/>
  <c r="F20" i="5" s="1"/>
  <c r="E12" i="5"/>
  <c r="E20" i="5" s="1"/>
  <c r="H11" i="5"/>
  <c r="H10" i="5"/>
  <c r="H9" i="5"/>
  <c r="H274" i="4"/>
  <c r="H246" i="4"/>
  <c r="H244" i="4"/>
  <c r="H227" i="4"/>
  <c r="H217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G192" i="4"/>
  <c r="F192" i="4"/>
  <c r="E192" i="4"/>
  <c r="H191" i="4"/>
  <c r="H190" i="4"/>
  <c r="H189" i="4"/>
  <c r="H188" i="4"/>
  <c r="H40" i="4"/>
  <c r="H200" i="4"/>
  <c r="H192" i="4" l="1"/>
  <c r="H278" i="5"/>
  <c r="M193" i="5"/>
  <c r="Q193" i="5"/>
  <c r="U193" i="5"/>
  <c r="F221" i="5"/>
  <c r="K221" i="5"/>
  <c r="O221" i="5"/>
  <c r="S221" i="5"/>
  <c r="F250" i="5"/>
  <c r="K250" i="5"/>
  <c r="O250" i="5"/>
  <c r="S250" i="5"/>
  <c r="E193" i="5"/>
  <c r="F193" i="5"/>
  <c r="I221" i="5"/>
  <c r="M221" i="5"/>
  <c r="Q221" i="5"/>
  <c r="H242" i="5"/>
  <c r="E250" i="5"/>
  <c r="Q250" i="5"/>
  <c r="U250" i="5"/>
  <c r="F279" i="5"/>
  <c r="E291" i="5" s="1"/>
  <c r="F165" i="5"/>
  <c r="G221" i="5"/>
  <c r="L221" i="5"/>
  <c r="P221" i="5"/>
  <c r="T221" i="5"/>
  <c r="L105" i="5"/>
  <c r="P105" i="5"/>
  <c r="T105" i="5"/>
  <c r="I165" i="5"/>
  <c r="M165" i="5"/>
  <c r="Q165" i="5"/>
  <c r="U165" i="5"/>
  <c r="J221" i="5"/>
  <c r="N221" i="5"/>
  <c r="R221" i="5"/>
  <c r="H184" i="5"/>
  <c r="S193" i="5"/>
  <c r="U221" i="5"/>
  <c r="E221" i="5"/>
  <c r="H192" i="5"/>
  <c r="H193" i="5" s="1"/>
  <c r="O193" i="5"/>
  <c r="K193" i="5"/>
  <c r="I193" i="5"/>
  <c r="L193" i="5"/>
  <c r="P193" i="5"/>
  <c r="T193" i="5"/>
  <c r="J193" i="5"/>
  <c r="N193" i="5"/>
  <c r="R193" i="5"/>
  <c r="H104" i="5"/>
  <c r="H212" i="5"/>
  <c r="L132" i="5"/>
  <c r="P132" i="5"/>
  <c r="T132" i="5"/>
  <c r="H74" i="5"/>
  <c r="G165" i="5"/>
  <c r="E75" i="5"/>
  <c r="J75" i="5"/>
  <c r="N75" i="5"/>
  <c r="R75" i="5"/>
  <c r="G75" i="5"/>
  <c r="L75" i="5"/>
  <c r="P75" i="5"/>
  <c r="P138" i="5" s="1"/>
  <c r="P139" i="5" s="1"/>
  <c r="T75" i="5"/>
  <c r="E48" i="5"/>
  <c r="H249" i="5"/>
  <c r="I48" i="5"/>
  <c r="M48" i="5"/>
  <c r="Q48" i="5"/>
  <c r="U48" i="5"/>
  <c r="F48" i="5"/>
  <c r="K48" i="5"/>
  <c r="O48" i="5"/>
  <c r="S48" i="5"/>
  <c r="H19" i="5"/>
  <c r="H96" i="5"/>
  <c r="H123" i="5"/>
  <c r="F132" i="5"/>
  <c r="H66" i="5"/>
  <c r="H75" i="5" s="1"/>
  <c r="F105" i="5"/>
  <c r="K105" i="5"/>
  <c r="O105" i="5"/>
  <c r="S105" i="5"/>
  <c r="E132" i="5"/>
  <c r="J132" i="5"/>
  <c r="N132" i="5"/>
  <c r="R132" i="5"/>
  <c r="H156" i="5"/>
  <c r="E165" i="5"/>
  <c r="J165" i="5"/>
  <c r="N165" i="5"/>
  <c r="R165" i="5"/>
  <c r="H164" i="5"/>
  <c r="I250" i="5"/>
  <c r="M250" i="5"/>
  <c r="G250" i="5"/>
  <c r="L250" i="5"/>
  <c r="P250" i="5"/>
  <c r="T250" i="5"/>
  <c r="K279" i="5"/>
  <c r="O279" i="5"/>
  <c r="S279" i="5"/>
  <c r="E105" i="5"/>
  <c r="N105" i="5"/>
  <c r="M132" i="5"/>
  <c r="Q132" i="5"/>
  <c r="U132" i="5"/>
  <c r="E279" i="5"/>
  <c r="D291" i="5" s="1"/>
  <c r="D292" i="5" s="1"/>
  <c r="H12" i="5"/>
  <c r="J105" i="5"/>
  <c r="R105" i="5"/>
  <c r="I132" i="5"/>
  <c r="H40" i="5"/>
  <c r="H47" i="5"/>
  <c r="I105" i="5"/>
  <c r="M105" i="5"/>
  <c r="Q105" i="5"/>
  <c r="U105" i="5"/>
  <c r="H131" i="5"/>
  <c r="H132" i="5" s="1"/>
  <c r="G132" i="5"/>
  <c r="L165" i="5"/>
  <c r="P165" i="5"/>
  <c r="T165" i="5"/>
  <c r="K165" i="5"/>
  <c r="O165" i="5"/>
  <c r="S165" i="5"/>
  <c r="H220" i="5"/>
  <c r="J250" i="5"/>
  <c r="R250" i="5"/>
  <c r="R291" i="5" s="1"/>
  <c r="R292" i="5" s="1"/>
  <c r="H271" i="5"/>
  <c r="I279" i="5"/>
  <c r="I291" i="5" s="1"/>
  <c r="I292" i="5" s="1"/>
  <c r="M279" i="5"/>
  <c r="M291" i="5" s="1"/>
  <c r="M292" i="5" s="1"/>
  <c r="Q279" i="5"/>
  <c r="Q291" i="5" s="1"/>
  <c r="Q292" i="5" s="1"/>
  <c r="U279" i="5"/>
  <c r="U291" i="5" s="1"/>
  <c r="U292" i="5" s="1"/>
  <c r="G105" i="5"/>
  <c r="K132" i="5"/>
  <c r="O132" i="5"/>
  <c r="S132" i="5"/>
  <c r="G279" i="5"/>
  <c r="F291" i="5" s="1"/>
  <c r="L279" i="5"/>
  <c r="L291" i="5" s="1"/>
  <c r="L292" i="5" s="1"/>
  <c r="P279" i="5"/>
  <c r="T279" i="5"/>
  <c r="T291" i="5" s="1"/>
  <c r="T292" i="5" s="1"/>
  <c r="I20" i="5"/>
  <c r="M20" i="5"/>
  <c r="Q20" i="5"/>
  <c r="U20" i="5"/>
  <c r="S20" i="5"/>
  <c r="T138" i="5"/>
  <c r="T139" i="5" s="1"/>
  <c r="H250" i="5"/>
  <c r="H167" i="4"/>
  <c r="H168" i="4"/>
  <c r="H49" i="4"/>
  <c r="H159" i="4"/>
  <c r="H135" i="4"/>
  <c r="H106" i="4"/>
  <c r="H97" i="4"/>
  <c r="H95" i="4"/>
  <c r="H76" i="4"/>
  <c r="H68" i="4"/>
  <c r="H66" i="4"/>
  <c r="H19" i="4"/>
  <c r="H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G288" i="4"/>
  <c r="F288" i="4"/>
  <c r="E288" i="4"/>
  <c r="H287" i="4"/>
  <c r="H286" i="4"/>
  <c r="H285" i="4"/>
  <c r="H284" i="4"/>
  <c r="H283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G281" i="4"/>
  <c r="F281" i="4"/>
  <c r="E281" i="4"/>
  <c r="H280" i="4"/>
  <c r="H281" i="4" s="1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G278" i="4"/>
  <c r="F278" i="4"/>
  <c r="E278" i="4"/>
  <c r="H277" i="4"/>
  <c r="H275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G258" i="4"/>
  <c r="F258" i="4"/>
  <c r="E258" i="4"/>
  <c r="H257" i="4"/>
  <c r="H256" i="4"/>
  <c r="H255" i="4"/>
  <c r="H254" i="4"/>
  <c r="H253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G251" i="4"/>
  <c r="F251" i="4"/>
  <c r="E251" i="4"/>
  <c r="H250" i="4"/>
  <c r="H251" i="4" s="1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G248" i="4"/>
  <c r="F248" i="4"/>
  <c r="E248" i="4"/>
  <c r="H247" i="4"/>
  <c r="H245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G229" i="4"/>
  <c r="F229" i="4"/>
  <c r="E229" i="4"/>
  <c r="H228" i="4"/>
  <c r="H226" i="4"/>
  <c r="H225" i="4"/>
  <c r="H224" i="4"/>
  <c r="H223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G221" i="4"/>
  <c r="F221" i="4"/>
  <c r="E221" i="4"/>
  <c r="H220" i="4"/>
  <c r="H221" i="4" s="1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G218" i="4"/>
  <c r="F218" i="4"/>
  <c r="E218" i="4"/>
  <c r="H216" i="4"/>
  <c r="H215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G203" i="4"/>
  <c r="F203" i="4"/>
  <c r="E203" i="4"/>
  <c r="H202" i="4"/>
  <c r="H201" i="4"/>
  <c r="H199" i="4"/>
  <c r="H198" i="4"/>
  <c r="H197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G195" i="4"/>
  <c r="F195" i="4"/>
  <c r="E195" i="4"/>
  <c r="H194" i="4"/>
  <c r="H195" i="4" s="1"/>
  <c r="U204" i="4"/>
  <c r="M204" i="4"/>
  <c r="I204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G171" i="4"/>
  <c r="F171" i="4"/>
  <c r="E171" i="4"/>
  <c r="H170" i="4"/>
  <c r="H169" i="4"/>
  <c r="H166" i="4"/>
  <c r="H165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G163" i="4"/>
  <c r="F163" i="4"/>
  <c r="E163" i="4"/>
  <c r="H162" i="4"/>
  <c r="H163" i="4" s="1"/>
  <c r="U160" i="4"/>
  <c r="T160" i="4"/>
  <c r="S160" i="4"/>
  <c r="R160" i="4"/>
  <c r="Q160" i="4"/>
  <c r="Q172" i="4" s="1"/>
  <c r="P160" i="4"/>
  <c r="O160" i="4"/>
  <c r="N160" i="4"/>
  <c r="M160" i="4"/>
  <c r="L160" i="4"/>
  <c r="K160" i="4"/>
  <c r="J160" i="4"/>
  <c r="I160" i="4"/>
  <c r="G160" i="4"/>
  <c r="F160" i="4"/>
  <c r="E160" i="4"/>
  <c r="H158" i="4"/>
  <c r="H157" i="4"/>
  <c r="H156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G139" i="4"/>
  <c r="F139" i="4"/>
  <c r="E139" i="4"/>
  <c r="H138" i="4"/>
  <c r="H137" i="4"/>
  <c r="H136" i="4"/>
  <c r="H134" i="4"/>
  <c r="H133" i="4"/>
  <c r="H132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G130" i="4"/>
  <c r="F130" i="4"/>
  <c r="E130" i="4"/>
  <c r="H129" i="4"/>
  <c r="H130" i="4" s="1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G127" i="4"/>
  <c r="F127" i="4"/>
  <c r="E127" i="4"/>
  <c r="H126" i="4"/>
  <c r="H125" i="4"/>
  <c r="H124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G109" i="4"/>
  <c r="F109" i="4"/>
  <c r="E109" i="4"/>
  <c r="H108" i="4"/>
  <c r="H107" i="4"/>
  <c r="H105" i="4"/>
  <c r="H104" i="4"/>
  <c r="H103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G101" i="4"/>
  <c r="F101" i="4"/>
  <c r="E101" i="4"/>
  <c r="H100" i="4"/>
  <c r="H101" i="4" s="1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G98" i="4"/>
  <c r="F98" i="4"/>
  <c r="E98" i="4"/>
  <c r="H96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G80" i="4"/>
  <c r="F80" i="4"/>
  <c r="E80" i="4"/>
  <c r="H79" i="4"/>
  <c r="H78" i="4"/>
  <c r="H77" i="4"/>
  <c r="H75" i="4"/>
  <c r="H74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G72" i="4"/>
  <c r="F72" i="4"/>
  <c r="E72" i="4"/>
  <c r="H71" i="4"/>
  <c r="H72" i="4" s="1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G69" i="4"/>
  <c r="F69" i="4"/>
  <c r="E69" i="4"/>
  <c r="H67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G52" i="4"/>
  <c r="F52" i="4"/>
  <c r="E52" i="4"/>
  <c r="H51" i="4"/>
  <c r="H50" i="4"/>
  <c r="H48" i="4"/>
  <c r="H47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G45" i="4"/>
  <c r="F45" i="4"/>
  <c r="E45" i="4"/>
  <c r="H44" i="4"/>
  <c r="H45" i="4" s="1"/>
  <c r="U42" i="4"/>
  <c r="U53" i="4" s="1"/>
  <c r="T42" i="4"/>
  <c r="S42" i="4"/>
  <c r="R42" i="4"/>
  <c r="Q42" i="4"/>
  <c r="Q53" i="4" s="1"/>
  <c r="P42" i="4"/>
  <c r="O42" i="4"/>
  <c r="N42" i="4"/>
  <c r="M42" i="4"/>
  <c r="L42" i="4"/>
  <c r="K42" i="4"/>
  <c r="J42" i="4"/>
  <c r="I42" i="4"/>
  <c r="I53" i="4" s="1"/>
  <c r="G42" i="4"/>
  <c r="F42" i="4"/>
  <c r="E42" i="4"/>
  <c r="H41" i="4"/>
  <c r="H39" i="4"/>
  <c r="H38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G22" i="4"/>
  <c r="F22" i="4"/>
  <c r="E22" i="4"/>
  <c r="D22" i="4"/>
  <c r="H21" i="4"/>
  <c r="H20" i="4"/>
  <c r="H18" i="4"/>
  <c r="H17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G15" i="4"/>
  <c r="F15" i="4"/>
  <c r="E15" i="4"/>
  <c r="H14" i="4"/>
  <c r="H15" i="4" s="1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G12" i="4"/>
  <c r="F12" i="4"/>
  <c r="E12" i="4"/>
  <c r="H11" i="4"/>
  <c r="H9" i="4"/>
  <c r="H243" i="3"/>
  <c r="H235" i="3"/>
  <c r="H96" i="3"/>
  <c r="U217" i="3"/>
  <c r="U218" i="3" s="1"/>
  <c r="U209" i="3"/>
  <c r="H295" i="3"/>
  <c r="H152" i="3"/>
  <c r="H39" i="3"/>
  <c r="E267" i="3"/>
  <c r="H214" i="3"/>
  <c r="H190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G209" i="3"/>
  <c r="F209" i="3"/>
  <c r="E209" i="3"/>
  <c r="H208" i="3"/>
  <c r="H207" i="3"/>
  <c r="H206" i="3"/>
  <c r="H158" i="3"/>
  <c r="P291" i="5" l="1"/>
  <c r="P292" i="5" s="1"/>
  <c r="O291" i="5"/>
  <c r="O292" i="5" s="1"/>
  <c r="J291" i="5"/>
  <c r="J292" i="5" s="1"/>
  <c r="K291" i="5"/>
  <c r="K292" i="5" s="1"/>
  <c r="S291" i="5"/>
  <c r="S292" i="5" s="1"/>
  <c r="N291" i="5"/>
  <c r="N292" i="5" s="1"/>
  <c r="H279" i="5"/>
  <c r="F292" i="5"/>
  <c r="H105" i="5"/>
  <c r="L138" i="5"/>
  <c r="L139" i="5" s="1"/>
  <c r="M138" i="5"/>
  <c r="M139" i="5" s="1"/>
  <c r="H221" i="5"/>
  <c r="H165" i="5"/>
  <c r="L299" i="5"/>
  <c r="L300" i="5" s="1"/>
  <c r="O138" i="5"/>
  <c r="O139" i="5" s="1"/>
  <c r="J138" i="5"/>
  <c r="J139" i="5" s="1"/>
  <c r="Q138" i="5"/>
  <c r="Q139" i="5" s="1"/>
  <c r="S138" i="5"/>
  <c r="S139" i="5" s="1"/>
  <c r="N138" i="5"/>
  <c r="N139" i="5" s="1"/>
  <c r="R138" i="5"/>
  <c r="R139" i="5" s="1"/>
  <c r="F138" i="5"/>
  <c r="F139" i="5" s="1"/>
  <c r="D138" i="5"/>
  <c r="D139" i="5" s="1"/>
  <c r="P299" i="5"/>
  <c r="P300" i="5" s="1"/>
  <c r="K138" i="5"/>
  <c r="K139" i="5" s="1"/>
  <c r="U138" i="5"/>
  <c r="U139" i="5" s="1"/>
  <c r="T299" i="5"/>
  <c r="T300" i="5" s="1"/>
  <c r="E138" i="5"/>
  <c r="E139" i="5" s="1"/>
  <c r="H48" i="5"/>
  <c r="H20" i="5"/>
  <c r="I138" i="5"/>
  <c r="I139" i="5" s="1"/>
  <c r="E292" i="5"/>
  <c r="R289" i="4"/>
  <c r="R298" i="4" s="1"/>
  <c r="R299" i="4" s="1"/>
  <c r="H218" i="4"/>
  <c r="H248" i="4"/>
  <c r="R230" i="4"/>
  <c r="Q204" i="4"/>
  <c r="F230" i="4"/>
  <c r="O230" i="4"/>
  <c r="S230" i="4"/>
  <c r="I230" i="4"/>
  <c r="M230" i="4"/>
  <c r="U230" i="4"/>
  <c r="Q230" i="4"/>
  <c r="K230" i="4"/>
  <c r="F204" i="4"/>
  <c r="K204" i="4"/>
  <c r="O204" i="4"/>
  <c r="S204" i="4"/>
  <c r="I172" i="4"/>
  <c r="F259" i="4"/>
  <c r="S81" i="4"/>
  <c r="H109" i="4"/>
  <c r="E172" i="4"/>
  <c r="J172" i="4"/>
  <c r="F289" i="4"/>
  <c r="I81" i="4"/>
  <c r="M81" i="4"/>
  <c r="U81" i="4"/>
  <c r="G140" i="4"/>
  <c r="F110" i="4"/>
  <c r="K110" i="4"/>
  <c r="O110" i="4"/>
  <c r="S110" i="4"/>
  <c r="Q81" i="4"/>
  <c r="O81" i="4"/>
  <c r="K81" i="4"/>
  <c r="H80" i="4"/>
  <c r="J81" i="4"/>
  <c r="N81" i="4"/>
  <c r="R81" i="4"/>
  <c r="O53" i="4"/>
  <c r="M53" i="4"/>
  <c r="K53" i="4"/>
  <c r="F53" i="4"/>
  <c r="H12" i="4"/>
  <c r="H42" i="4"/>
  <c r="S53" i="4"/>
  <c r="H52" i="4"/>
  <c r="J259" i="4"/>
  <c r="N259" i="4"/>
  <c r="R259" i="4"/>
  <c r="G172" i="4"/>
  <c r="L53" i="4"/>
  <c r="P53" i="4"/>
  <c r="T53" i="4"/>
  <c r="L259" i="4"/>
  <c r="P259" i="4"/>
  <c r="T259" i="4"/>
  <c r="H160" i="4"/>
  <c r="N172" i="4"/>
  <c r="R172" i="4"/>
  <c r="M172" i="4"/>
  <c r="U172" i="4"/>
  <c r="K23" i="4"/>
  <c r="F23" i="4"/>
  <c r="H22" i="4"/>
  <c r="M110" i="4"/>
  <c r="E23" i="4"/>
  <c r="J23" i="4"/>
  <c r="N23" i="4"/>
  <c r="G53" i="4"/>
  <c r="E81" i="4"/>
  <c r="J110" i="4"/>
  <c r="N110" i="4"/>
  <c r="R110" i="4"/>
  <c r="L110" i="4"/>
  <c r="P110" i="4"/>
  <c r="T110" i="4"/>
  <c r="I140" i="4"/>
  <c r="M140" i="4"/>
  <c r="Q140" i="4"/>
  <c r="U140" i="4"/>
  <c r="L172" i="4"/>
  <c r="P172" i="4"/>
  <c r="T172" i="4"/>
  <c r="E204" i="4"/>
  <c r="J204" i="4"/>
  <c r="N204" i="4"/>
  <c r="R204" i="4"/>
  <c r="G230" i="4"/>
  <c r="L230" i="4"/>
  <c r="P230" i="4"/>
  <c r="H229" i="4"/>
  <c r="H230" i="4" s="1"/>
  <c r="H258" i="4"/>
  <c r="H259" i="4" s="1"/>
  <c r="I259" i="4"/>
  <c r="M259" i="4"/>
  <c r="Q259" i="4"/>
  <c r="U259" i="4"/>
  <c r="H278" i="4"/>
  <c r="J289" i="4"/>
  <c r="N289" i="4"/>
  <c r="H288" i="4"/>
  <c r="G289" i="4"/>
  <c r="T289" i="4"/>
  <c r="H98" i="4"/>
  <c r="L140" i="4"/>
  <c r="P140" i="4"/>
  <c r="T140" i="4"/>
  <c r="T230" i="4"/>
  <c r="G259" i="4"/>
  <c r="K289" i="4"/>
  <c r="O289" i="4"/>
  <c r="S289" i="4"/>
  <c r="H69" i="4"/>
  <c r="G23" i="4"/>
  <c r="L23" i="4"/>
  <c r="P23" i="4"/>
  <c r="T23" i="4"/>
  <c r="E53" i="4"/>
  <c r="J53" i="4"/>
  <c r="N53" i="4"/>
  <c r="R53" i="4"/>
  <c r="G81" i="4"/>
  <c r="L81" i="4"/>
  <c r="P81" i="4"/>
  <c r="T81" i="4"/>
  <c r="F81" i="4"/>
  <c r="U110" i="4"/>
  <c r="G110" i="4"/>
  <c r="E110" i="4"/>
  <c r="H127" i="4"/>
  <c r="H139" i="4"/>
  <c r="F140" i="4"/>
  <c r="O140" i="4"/>
  <c r="S140" i="4"/>
  <c r="F172" i="4"/>
  <c r="K172" i="4"/>
  <c r="O172" i="4"/>
  <c r="S172" i="4"/>
  <c r="H171" i="4"/>
  <c r="G204" i="4"/>
  <c r="L204" i="4"/>
  <c r="P204" i="4"/>
  <c r="T204" i="4"/>
  <c r="H203" i="4"/>
  <c r="E230" i="4"/>
  <c r="J230" i="4"/>
  <c r="N230" i="4"/>
  <c r="K259" i="4"/>
  <c r="O259" i="4"/>
  <c r="S259" i="4"/>
  <c r="L289" i="4"/>
  <c r="P289" i="4"/>
  <c r="P298" i="4" s="1"/>
  <c r="P299" i="4" s="1"/>
  <c r="E289" i="4"/>
  <c r="D298" i="4" s="1"/>
  <c r="D299" i="4" s="1"/>
  <c r="I110" i="4"/>
  <c r="Q110" i="4"/>
  <c r="E140" i="4"/>
  <c r="J140" i="4"/>
  <c r="N140" i="4"/>
  <c r="R140" i="4"/>
  <c r="E259" i="4"/>
  <c r="I289" i="4"/>
  <c r="I298" i="4" s="1"/>
  <c r="I299" i="4" s="1"/>
  <c r="M289" i="4"/>
  <c r="Q289" i="4"/>
  <c r="U289" i="4"/>
  <c r="O23" i="4"/>
  <c r="R23" i="4"/>
  <c r="I23" i="4"/>
  <c r="M23" i="4"/>
  <c r="Q23" i="4"/>
  <c r="U23" i="4"/>
  <c r="H209" i="3"/>
  <c r="H301" i="3"/>
  <c r="H155" i="3"/>
  <c r="R101" i="3"/>
  <c r="R93" i="3"/>
  <c r="H92" i="3"/>
  <c r="H185" i="3"/>
  <c r="H298" i="3"/>
  <c r="H239" i="3"/>
  <c r="H211" i="3"/>
  <c r="H122" i="3"/>
  <c r="J48" i="3"/>
  <c r="U298" i="4" l="1"/>
  <c r="U299" i="4" s="1"/>
  <c r="S298" i="4"/>
  <c r="S299" i="4" s="1"/>
  <c r="N298" i="4"/>
  <c r="N299" i="4" s="1"/>
  <c r="E298" i="4"/>
  <c r="E299" i="4" s="1"/>
  <c r="G291" i="5"/>
  <c r="G292" i="5" s="1"/>
  <c r="Q298" i="4"/>
  <c r="Q299" i="4" s="1"/>
  <c r="L298" i="4"/>
  <c r="L299" i="4" s="1"/>
  <c r="O298" i="4"/>
  <c r="O299" i="4" s="1"/>
  <c r="T298" i="4"/>
  <c r="T299" i="4" s="1"/>
  <c r="J298" i="4"/>
  <c r="J299" i="4" s="1"/>
  <c r="M298" i="4"/>
  <c r="M299" i="4" s="1"/>
  <c r="K298" i="4"/>
  <c r="K299" i="4" s="1"/>
  <c r="F298" i="4"/>
  <c r="M299" i="5"/>
  <c r="M300" i="5" s="1"/>
  <c r="J299" i="5"/>
  <c r="J300" i="5" s="1"/>
  <c r="O299" i="5"/>
  <c r="O300" i="5" s="1"/>
  <c r="S299" i="5"/>
  <c r="S300" i="5" s="1"/>
  <c r="Q299" i="5"/>
  <c r="Q300" i="5" s="1"/>
  <c r="N299" i="5"/>
  <c r="N300" i="5" s="1"/>
  <c r="F299" i="5"/>
  <c r="F300" i="5" s="1"/>
  <c r="D299" i="5"/>
  <c r="D300" i="5" s="1"/>
  <c r="R299" i="5"/>
  <c r="R300" i="5" s="1"/>
  <c r="G138" i="5"/>
  <c r="G139" i="5" s="1"/>
  <c r="U299" i="5"/>
  <c r="U300" i="5" s="1"/>
  <c r="E299" i="5"/>
  <c r="E300" i="5" s="1"/>
  <c r="I299" i="5"/>
  <c r="I300" i="5" s="1"/>
  <c r="K299" i="5"/>
  <c r="K300" i="5" s="1"/>
  <c r="H23" i="4"/>
  <c r="H140" i="4"/>
  <c r="H172" i="4"/>
  <c r="S146" i="4"/>
  <c r="S147" i="4" s="1"/>
  <c r="H110" i="4"/>
  <c r="M146" i="4"/>
  <c r="M147" i="4" s="1"/>
  <c r="K146" i="4"/>
  <c r="K147" i="4" s="1"/>
  <c r="H81" i="4"/>
  <c r="L146" i="4"/>
  <c r="L147" i="4" s="1"/>
  <c r="T146" i="4"/>
  <c r="T147" i="4" s="1"/>
  <c r="R146" i="4"/>
  <c r="R147" i="4" s="1"/>
  <c r="E146" i="4"/>
  <c r="E147" i="4" s="1"/>
  <c r="H53" i="4"/>
  <c r="F146" i="4"/>
  <c r="F147" i="4" s="1"/>
  <c r="U146" i="4"/>
  <c r="U147" i="4" s="1"/>
  <c r="J146" i="4"/>
  <c r="J147" i="4" s="1"/>
  <c r="O146" i="4"/>
  <c r="O147" i="4" s="1"/>
  <c r="F299" i="4"/>
  <c r="P146" i="4"/>
  <c r="P147" i="4" s="1"/>
  <c r="H289" i="4"/>
  <c r="G298" i="4" s="1"/>
  <c r="G299" i="4" s="1"/>
  <c r="H204" i="4"/>
  <c r="N146" i="4"/>
  <c r="N147" i="4" s="1"/>
  <c r="Q146" i="4"/>
  <c r="Q147" i="4" s="1"/>
  <c r="I146" i="4"/>
  <c r="I147" i="4" s="1"/>
  <c r="D146" i="4"/>
  <c r="D147" i="4" s="1"/>
  <c r="R102" i="3"/>
  <c r="H269" i="3"/>
  <c r="K20" i="3"/>
  <c r="K12" i="3"/>
  <c r="H1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G304" i="3"/>
  <c r="F304" i="3"/>
  <c r="E304" i="3"/>
  <c r="H303" i="3"/>
  <c r="H302" i="3"/>
  <c r="H300" i="3"/>
  <c r="H299" i="3"/>
  <c r="U296" i="3"/>
  <c r="U305" i="3" s="1"/>
  <c r="T296" i="3"/>
  <c r="T305" i="3" s="1"/>
  <c r="S296" i="3"/>
  <c r="S305" i="3" s="1"/>
  <c r="R296" i="3"/>
  <c r="R305" i="3" s="1"/>
  <c r="Q296" i="3"/>
  <c r="Q305" i="3" s="1"/>
  <c r="P296" i="3"/>
  <c r="P305" i="3" s="1"/>
  <c r="O296" i="3"/>
  <c r="O305" i="3" s="1"/>
  <c r="N296" i="3"/>
  <c r="M296" i="3"/>
  <c r="M305" i="3" s="1"/>
  <c r="L296" i="3"/>
  <c r="L305" i="3" s="1"/>
  <c r="K296" i="3"/>
  <c r="K305" i="3" s="1"/>
  <c r="J296" i="3"/>
  <c r="J305" i="3" s="1"/>
  <c r="I296" i="3"/>
  <c r="I305" i="3" s="1"/>
  <c r="G296" i="3"/>
  <c r="G305" i="3" s="1"/>
  <c r="F296" i="3"/>
  <c r="F305" i="3" s="1"/>
  <c r="E296" i="3"/>
  <c r="E305" i="3" s="1"/>
  <c r="H293" i="3"/>
  <c r="H292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G274" i="3"/>
  <c r="F274" i="3"/>
  <c r="E274" i="3"/>
  <c r="E275" i="3" s="1"/>
  <c r="H273" i="3"/>
  <c r="H272" i="3"/>
  <c r="H271" i="3"/>
  <c r="H270" i="3"/>
  <c r="U267" i="3"/>
  <c r="U275" i="3" s="1"/>
  <c r="T267" i="3"/>
  <c r="T275" i="3" s="1"/>
  <c r="S267" i="3"/>
  <c r="R267" i="3"/>
  <c r="R275" i="3" s="1"/>
  <c r="Q267" i="3"/>
  <c r="Q275" i="3" s="1"/>
  <c r="P267" i="3"/>
  <c r="O267" i="3"/>
  <c r="N267" i="3"/>
  <c r="M267" i="3"/>
  <c r="M275" i="3" s="1"/>
  <c r="L267" i="3"/>
  <c r="K267" i="3"/>
  <c r="J267" i="3"/>
  <c r="J275" i="3" s="1"/>
  <c r="I267" i="3"/>
  <c r="I275" i="3" s="1"/>
  <c r="G267" i="3"/>
  <c r="G275" i="3" s="1"/>
  <c r="F267" i="3"/>
  <c r="H266" i="3"/>
  <c r="H265" i="3"/>
  <c r="H264" i="3"/>
  <c r="H263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G245" i="3"/>
  <c r="F245" i="3"/>
  <c r="E245" i="3"/>
  <c r="H244" i="3"/>
  <c r="H242" i="3"/>
  <c r="H241" i="3"/>
  <c r="H240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G237" i="3"/>
  <c r="F237" i="3"/>
  <c r="E237" i="3"/>
  <c r="H236" i="3"/>
  <c r="H234" i="3"/>
  <c r="T217" i="3"/>
  <c r="T218" i="3" s="1"/>
  <c r="S217" i="3"/>
  <c r="S218" i="3" s="1"/>
  <c r="R217" i="3"/>
  <c r="R218" i="3" s="1"/>
  <c r="Q217" i="3"/>
  <c r="Q218" i="3" s="1"/>
  <c r="P217" i="3"/>
  <c r="P218" i="3" s="1"/>
  <c r="O217" i="3"/>
  <c r="O218" i="3" s="1"/>
  <c r="N217" i="3"/>
  <c r="N218" i="3" s="1"/>
  <c r="M217" i="3"/>
  <c r="M218" i="3" s="1"/>
  <c r="L217" i="3"/>
  <c r="L218" i="3" s="1"/>
  <c r="K217" i="3"/>
  <c r="K218" i="3" s="1"/>
  <c r="J217" i="3"/>
  <c r="J218" i="3" s="1"/>
  <c r="I217" i="3"/>
  <c r="I218" i="3" s="1"/>
  <c r="G217" i="3"/>
  <c r="G218" i="3" s="1"/>
  <c r="F217" i="3"/>
  <c r="F218" i="3" s="1"/>
  <c r="E217" i="3"/>
  <c r="E218" i="3" s="1"/>
  <c r="H216" i="3"/>
  <c r="H215" i="3"/>
  <c r="H213" i="3"/>
  <c r="H212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G191" i="3"/>
  <c r="F191" i="3"/>
  <c r="E191" i="3"/>
  <c r="H189" i="3"/>
  <c r="H188" i="3"/>
  <c r="H187" i="3"/>
  <c r="H186" i="3"/>
  <c r="U183" i="3"/>
  <c r="U192" i="3" s="1"/>
  <c r="T183" i="3"/>
  <c r="S183" i="3"/>
  <c r="S192" i="3" s="1"/>
  <c r="R183" i="3"/>
  <c r="Q183" i="3"/>
  <c r="Q192" i="3" s="1"/>
  <c r="P183" i="3"/>
  <c r="O183" i="3"/>
  <c r="O192" i="3" s="1"/>
  <c r="N183" i="3"/>
  <c r="M183" i="3"/>
  <c r="M192" i="3" s="1"/>
  <c r="L183" i="3"/>
  <c r="K183" i="3"/>
  <c r="J183" i="3"/>
  <c r="I183" i="3"/>
  <c r="I192" i="3" s="1"/>
  <c r="G183" i="3"/>
  <c r="F183" i="3"/>
  <c r="E183" i="3"/>
  <c r="H182" i="3"/>
  <c r="H181" i="3"/>
  <c r="H180" i="3"/>
  <c r="H179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G160" i="3"/>
  <c r="F160" i="3"/>
  <c r="E160" i="3"/>
  <c r="H159" i="3"/>
  <c r="H157" i="3"/>
  <c r="H156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G153" i="3"/>
  <c r="F153" i="3"/>
  <c r="E153" i="3"/>
  <c r="H151" i="3"/>
  <c r="H150" i="3"/>
  <c r="H149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G128" i="3"/>
  <c r="F128" i="3"/>
  <c r="E128" i="3"/>
  <c r="H127" i="3"/>
  <c r="H126" i="3"/>
  <c r="H125" i="3"/>
  <c r="H124" i="3"/>
  <c r="H123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G120" i="3"/>
  <c r="F120" i="3"/>
  <c r="E120" i="3"/>
  <c r="H119" i="3"/>
  <c r="H118" i="3"/>
  <c r="H117" i="3"/>
  <c r="U101" i="3"/>
  <c r="T101" i="3"/>
  <c r="S101" i="3"/>
  <c r="Q101" i="3"/>
  <c r="P101" i="3"/>
  <c r="O101" i="3"/>
  <c r="N101" i="3"/>
  <c r="M101" i="3"/>
  <c r="L101" i="3"/>
  <c r="K101" i="3"/>
  <c r="J101" i="3"/>
  <c r="I101" i="3"/>
  <c r="G101" i="3"/>
  <c r="F101" i="3"/>
  <c r="E101" i="3"/>
  <c r="H100" i="3"/>
  <c r="H99" i="3"/>
  <c r="H98" i="3"/>
  <c r="H97" i="3"/>
  <c r="H95" i="3"/>
  <c r="U93" i="3"/>
  <c r="T93" i="3"/>
  <c r="S93" i="3"/>
  <c r="Q93" i="3"/>
  <c r="P93" i="3"/>
  <c r="O93" i="3"/>
  <c r="N93" i="3"/>
  <c r="M93" i="3"/>
  <c r="L93" i="3"/>
  <c r="K93" i="3"/>
  <c r="J93" i="3"/>
  <c r="I93" i="3"/>
  <c r="G93" i="3"/>
  <c r="F93" i="3"/>
  <c r="E93" i="3"/>
  <c r="H91" i="3"/>
  <c r="H90" i="3"/>
  <c r="H89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G72" i="3"/>
  <c r="F72" i="3"/>
  <c r="E72" i="3"/>
  <c r="H71" i="3"/>
  <c r="H70" i="3"/>
  <c r="H69" i="3"/>
  <c r="H68" i="3"/>
  <c r="H67" i="3"/>
  <c r="H66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G64" i="3"/>
  <c r="F64" i="3"/>
  <c r="E64" i="3"/>
  <c r="H63" i="3"/>
  <c r="H62" i="3"/>
  <c r="H61" i="3"/>
  <c r="U48" i="3"/>
  <c r="T48" i="3"/>
  <c r="S48" i="3"/>
  <c r="R48" i="3"/>
  <c r="Q48" i="3"/>
  <c r="P48" i="3"/>
  <c r="O48" i="3"/>
  <c r="N48" i="3"/>
  <c r="M48" i="3"/>
  <c r="L48" i="3"/>
  <c r="K48" i="3"/>
  <c r="I48" i="3"/>
  <c r="G48" i="3"/>
  <c r="F48" i="3"/>
  <c r="E48" i="3"/>
  <c r="H47" i="3"/>
  <c r="H46" i="3"/>
  <c r="H45" i="3"/>
  <c r="H44" i="3"/>
  <c r="H43" i="3"/>
  <c r="H42" i="3"/>
  <c r="U40" i="3"/>
  <c r="T40" i="3"/>
  <c r="S40" i="3"/>
  <c r="R40" i="3"/>
  <c r="Q40" i="3"/>
  <c r="P40" i="3"/>
  <c r="O40" i="3"/>
  <c r="N40" i="3"/>
  <c r="M40" i="3"/>
  <c r="L40" i="3"/>
  <c r="K40" i="3"/>
  <c r="J40" i="3"/>
  <c r="J49" i="3" s="1"/>
  <c r="I40" i="3"/>
  <c r="G40" i="3"/>
  <c r="F40" i="3"/>
  <c r="E40" i="3"/>
  <c r="H38" i="3"/>
  <c r="H37" i="3"/>
  <c r="H36" i="3"/>
  <c r="U20" i="3"/>
  <c r="T20" i="3"/>
  <c r="S20" i="3"/>
  <c r="R20" i="3"/>
  <c r="Q20" i="3"/>
  <c r="P20" i="3"/>
  <c r="O20" i="3"/>
  <c r="N20" i="3"/>
  <c r="M20" i="3"/>
  <c r="L20" i="3"/>
  <c r="J20" i="3"/>
  <c r="I20" i="3"/>
  <c r="G20" i="3"/>
  <c r="F20" i="3"/>
  <c r="E20" i="3"/>
  <c r="H19" i="3"/>
  <c r="H18" i="3"/>
  <c r="H17" i="3"/>
  <c r="H16" i="3"/>
  <c r="H15" i="3"/>
  <c r="U12" i="3"/>
  <c r="U21" i="3" s="1"/>
  <c r="T12" i="3"/>
  <c r="S12" i="3"/>
  <c r="S21" i="3" s="1"/>
  <c r="R12" i="3"/>
  <c r="R21" i="3" s="1"/>
  <c r="Q12" i="3"/>
  <c r="Q21" i="3" s="1"/>
  <c r="P12" i="3"/>
  <c r="P21" i="3" s="1"/>
  <c r="O12" i="3"/>
  <c r="N12" i="3"/>
  <c r="N21" i="3" s="1"/>
  <c r="M12" i="3"/>
  <c r="M21" i="3" s="1"/>
  <c r="L12" i="3"/>
  <c r="L21" i="3" s="1"/>
  <c r="J12" i="3"/>
  <c r="I12" i="3"/>
  <c r="G12" i="3"/>
  <c r="F12" i="3"/>
  <c r="E12" i="3"/>
  <c r="H11" i="3"/>
  <c r="H10" i="3"/>
  <c r="H9" i="3"/>
  <c r="H8" i="3"/>
  <c r="U246" i="3" l="1"/>
  <c r="K246" i="3"/>
  <c r="O246" i="3"/>
  <c r="S246" i="3"/>
  <c r="G299" i="5"/>
  <c r="G300" i="5" s="1"/>
  <c r="S306" i="4"/>
  <c r="S307" i="4" s="1"/>
  <c r="L306" i="4"/>
  <c r="L307" i="4" s="1"/>
  <c r="U306" i="4"/>
  <c r="U307" i="4" s="1"/>
  <c r="M306" i="4"/>
  <c r="M307" i="4" s="1"/>
  <c r="K306" i="4"/>
  <c r="K307" i="4" s="1"/>
  <c r="R306" i="4"/>
  <c r="R307" i="4" s="1"/>
  <c r="G146" i="4"/>
  <c r="G147" i="4" s="1"/>
  <c r="E306" i="4"/>
  <c r="E307" i="4" s="1"/>
  <c r="T306" i="4"/>
  <c r="T307" i="4" s="1"/>
  <c r="Q306" i="4"/>
  <c r="Q307" i="4" s="1"/>
  <c r="P306" i="4"/>
  <c r="P307" i="4" s="1"/>
  <c r="O306" i="4"/>
  <c r="O307" i="4" s="1"/>
  <c r="N306" i="4"/>
  <c r="N307" i="4" s="1"/>
  <c r="J306" i="4"/>
  <c r="J307" i="4" s="1"/>
  <c r="F306" i="4"/>
  <c r="F307" i="4" s="1"/>
  <c r="I306" i="4"/>
  <c r="I307" i="4" s="1"/>
  <c r="D306" i="4"/>
  <c r="D307" i="4" s="1"/>
  <c r="F246" i="3"/>
  <c r="N305" i="3"/>
  <c r="L275" i="3"/>
  <c r="E246" i="3"/>
  <c r="S275" i="3"/>
  <c r="P275" i="3"/>
  <c r="O275" i="3"/>
  <c r="K275" i="3"/>
  <c r="F275" i="3"/>
  <c r="J246" i="3"/>
  <c r="R246" i="3"/>
  <c r="M246" i="3"/>
  <c r="L246" i="3"/>
  <c r="T246" i="3"/>
  <c r="Q246" i="3"/>
  <c r="P246" i="3"/>
  <c r="N246" i="3"/>
  <c r="I246" i="3"/>
  <c r="G246" i="3"/>
  <c r="I161" i="3"/>
  <c r="K192" i="3"/>
  <c r="F192" i="3"/>
  <c r="E192" i="3"/>
  <c r="J192" i="3"/>
  <c r="N192" i="3"/>
  <c r="R192" i="3"/>
  <c r="F161" i="3"/>
  <c r="G192" i="3"/>
  <c r="L192" i="3"/>
  <c r="P192" i="3"/>
  <c r="T192" i="3"/>
  <c r="T161" i="3"/>
  <c r="S161" i="3"/>
  <c r="L161" i="3"/>
  <c r="J161" i="3"/>
  <c r="P161" i="3"/>
  <c r="U161" i="3"/>
  <c r="U317" i="3" s="1"/>
  <c r="U318" i="3" s="1"/>
  <c r="R161" i="3"/>
  <c r="Q161" i="3"/>
  <c r="O161" i="3"/>
  <c r="N161" i="3"/>
  <c r="M161" i="3"/>
  <c r="K161" i="3"/>
  <c r="E161" i="3"/>
  <c r="G161" i="3"/>
  <c r="I129" i="3"/>
  <c r="M129" i="3"/>
  <c r="U129" i="3"/>
  <c r="G129" i="3"/>
  <c r="L129" i="3"/>
  <c r="P129" i="3"/>
  <c r="T129" i="3"/>
  <c r="O129" i="3"/>
  <c r="F129" i="3"/>
  <c r="K129" i="3"/>
  <c r="S129" i="3"/>
  <c r="E129" i="3"/>
  <c r="J129" i="3"/>
  <c r="N129" i="3"/>
  <c r="R129" i="3"/>
  <c r="Q129" i="3"/>
  <c r="T73" i="3"/>
  <c r="U73" i="3"/>
  <c r="K73" i="3"/>
  <c r="G102" i="3"/>
  <c r="F102" i="3"/>
  <c r="J102" i="3"/>
  <c r="N102" i="3"/>
  <c r="U102" i="3"/>
  <c r="I102" i="3"/>
  <c r="M102" i="3"/>
  <c r="Q102" i="3"/>
  <c r="E102" i="3"/>
  <c r="L102" i="3"/>
  <c r="P102" i="3"/>
  <c r="T102" i="3"/>
  <c r="K102" i="3"/>
  <c r="O102" i="3"/>
  <c r="S102" i="3"/>
  <c r="L49" i="3"/>
  <c r="K49" i="3"/>
  <c r="O49" i="3"/>
  <c r="L73" i="3"/>
  <c r="J73" i="3"/>
  <c r="R73" i="3"/>
  <c r="F73" i="3"/>
  <c r="O73" i="3"/>
  <c r="S73" i="3"/>
  <c r="I73" i="3"/>
  <c r="M73" i="3"/>
  <c r="Q73" i="3"/>
  <c r="K21" i="3"/>
  <c r="G73" i="3"/>
  <c r="E73" i="3"/>
  <c r="U49" i="3"/>
  <c r="P73" i="3"/>
  <c r="N73" i="3"/>
  <c r="T49" i="3"/>
  <c r="I49" i="3"/>
  <c r="H93" i="3"/>
  <c r="H128" i="3"/>
  <c r="M49" i="3"/>
  <c r="Q49" i="3"/>
  <c r="S49" i="3"/>
  <c r="R49" i="3"/>
  <c r="P49" i="3"/>
  <c r="N49" i="3"/>
  <c r="E49" i="3"/>
  <c r="H48" i="3"/>
  <c r="G49" i="3"/>
  <c r="F49" i="3"/>
  <c r="E21" i="3"/>
  <c r="O21" i="3"/>
  <c r="I21" i="3"/>
  <c r="G21" i="3"/>
  <c r="H40" i="3"/>
  <c r="F21" i="3"/>
  <c r="T21" i="3"/>
  <c r="H64" i="3"/>
  <c r="H237" i="3"/>
  <c r="H245" i="3"/>
  <c r="H267" i="3"/>
  <c r="H296" i="3"/>
  <c r="H304" i="3"/>
  <c r="J21" i="3"/>
  <c r="H20" i="3"/>
  <c r="H101" i="3"/>
  <c r="H160" i="3"/>
  <c r="H217" i="3"/>
  <c r="H218" i="3" s="1"/>
  <c r="H12" i="3"/>
  <c r="H120" i="3"/>
  <c r="H153" i="3"/>
  <c r="H183" i="3"/>
  <c r="H191" i="3"/>
  <c r="H72" i="3"/>
  <c r="H274" i="3"/>
  <c r="S51" i="2"/>
  <c r="U281" i="2"/>
  <c r="T281" i="2"/>
  <c r="S281" i="2"/>
  <c r="R281" i="2"/>
  <c r="Q281" i="2"/>
  <c r="P281" i="2"/>
  <c r="O281" i="2"/>
  <c r="N281" i="2"/>
  <c r="M281" i="2"/>
  <c r="L281" i="2"/>
  <c r="K281" i="2"/>
  <c r="J281" i="2"/>
  <c r="I281" i="2"/>
  <c r="G281" i="2"/>
  <c r="F281" i="2"/>
  <c r="E281" i="2"/>
  <c r="H280" i="2"/>
  <c r="H279" i="2"/>
  <c r="H278" i="2"/>
  <c r="H277" i="2"/>
  <c r="H276" i="2"/>
  <c r="H275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G273" i="2"/>
  <c r="F273" i="2"/>
  <c r="E273" i="2"/>
  <c r="H272" i="2"/>
  <c r="H273" i="2" s="1"/>
  <c r="U270" i="2"/>
  <c r="T270" i="2"/>
  <c r="S270" i="2"/>
  <c r="R270" i="2"/>
  <c r="Q270" i="2"/>
  <c r="P270" i="2"/>
  <c r="O270" i="2"/>
  <c r="N270" i="2"/>
  <c r="M270" i="2"/>
  <c r="L270" i="2"/>
  <c r="K270" i="2"/>
  <c r="J270" i="2"/>
  <c r="I270" i="2"/>
  <c r="G270" i="2"/>
  <c r="F270" i="2"/>
  <c r="E270" i="2"/>
  <c r="H269" i="2"/>
  <c r="H267" i="2"/>
  <c r="H266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G250" i="2"/>
  <c r="F250" i="2"/>
  <c r="E250" i="2"/>
  <c r="H249" i="2"/>
  <c r="H248" i="2"/>
  <c r="H247" i="2"/>
  <c r="H246" i="2"/>
  <c r="H245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G243" i="2"/>
  <c r="F243" i="2"/>
  <c r="E243" i="2"/>
  <c r="H242" i="2"/>
  <c r="H243" i="2" s="1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G240" i="2"/>
  <c r="F240" i="2"/>
  <c r="E240" i="2"/>
  <c r="H239" i="2"/>
  <c r="H238" i="2"/>
  <c r="H237" i="2"/>
  <c r="H236" i="2"/>
  <c r="U221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G221" i="2"/>
  <c r="F221" i="2"/>
  <c r="E221" i="2"/>
  <c r="H220" i="2"/>
  <c r="H219" i="2"/>
  <c r="H218" i="2"/>
  <c r="H217" i="2"/>
  <c r="H216" i="2"/>
  <c r="H215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G213" i="2"/>
  <c r="F213" i="2"/>
  <c r="E213" i="2"/>
  <c r="H212" i="2"/>
  <c r="H213" i="2" s="1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G210" i="2"/>
  <c r="F210" i="2"/>
  <c r="E210" i="2"/>
  <c r="H209" i="2"/>
  <c r="H208" i="2"/>
  <c r="H207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G195" i="2"/>
  <c r="F195" i="2"/>
  <c r="E195" i="2"/>
  <c r="H194" i="2"/>
  <c r="H193" i="2"/>
  <c r="H192" i="2"/>
  <c r="H191" i="2"/>
  <c r="H190" i="2"/>
  <c r="H189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G187" i="2"/>
  <c r="F187" i="2"/>
  <c r="E187" i="2"/>
  <c r="H186" i="2"/>
  <c r="H187" i="2" s="1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G184" i="2"/>
  <c r="F184" i="2"/>
  <c r="E184" i="2"/>
  <c r="H183" i="2"/>
  <c r="H182" i="2"/>
  <c r="H181" i="2"/>
  <c r="H180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G163" i="2"/>
  <c r="F163" i="2"/>
  <c r="E163" i="2"/>
  <c r="H162" i="2"/>
  <c r="H161" i="2"/>
  <c r="H160" i="2"/>
  <c r="H159" i="2"/>
  <c r="H158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G156" i="2"/>
  <c r="F156" i="2"/>
  <c r="E156" i="2"/>
  <c r="H155" i="2"/>
  <c r="H156" i="2" s="1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G153" i="2"/>
  <c r="F153" i="2"/>
  <c r="E153" i="2"/>
  <c r="H152" i="2"/>
  <c r="H151" i="2"/>
  <c r="H150" i="2"/>
  <c r="H149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G132" i="2"/>
  <c r="F132" i="2"/>
  <c r="E132" i="2"/>
  <c r="H131" i="2"/>
  <c r="H130" i="2"/>
  <c r="H129" i="2"/>
  <c r="H128" i="2"/>
  <c r="H127" i="2"/>
  <c r="H126" i="2"/>
  <c r="H125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G123" i="2"/>
  <c r="F123" i="2"/>
  <c r="E123" i="2"/>
  <c r="H122" i="2"/>
  <c r="H123" i="2" s="1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G120" i="2"/>
  <c r="F120" i="2"/>
  <c r="E120" i="2"/>
  <c r="H119" i="2"/>
  <c r="H118" i="2"/>
  <c r="H117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G104" i="2"/>
  <c r="F104" i="2"/>
  <c r="E104" i="2"/>
  <c r="H103" i="2"/>
  <c r="H102" i="2"/>
  <c r="H101" i="2"/>
  <c r="H100" i="2"/>
  <c r="H99" i="2"/>
  <c r="H98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G96" i="2"/>
  <c r="F96" i="2"/>
  <c r="E96" i="2"/>
  <c r="H95" i="2"/>
  <c r="H96" i="2" s="1"/>
  <c r="U93" i="2"/>
  <c r="U105" i="2" s="1"/>
  <c r="T93" i="2"/>
  <c r="S93" i="2"/>
  <c r="R93" i="2"/>
  <c r="Q93" i="2"/>
  <c r="P93" i="2"/>
  <c r="O93" i="2"/>
  <c r="N93" i="2"/>
  <c r="M93" i="2"/>
  <c r="L93" i="2"/>
  <c r="K93" i="2"/>
  <c r="J93" i="2"/>
  <c r="I93" i="2"/>
  <c r="G93" i="2"/>
  <c r="F93" i="2"/>
  <c r="E93" i="2"/>
  <c r="H92" i="2"/>
  <c r="H91" i="2"/>
  <c r="H90" i="2"/>
  <c r="H89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G74" i="2"/>
  <c r="F74" i="2"/>
  <c r="E74" i="2"/>
  <c r="H73" i="2"/>
  <c r="H72" i="2"/>
  <c r="H71" i="2"/>
  <c r="H70" i="2"/>
  <c r="H69" i="2"/>
  <c r="H68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G66" i="2"/>
  <c r="F66" i="2"/>
  <c r="E66" i="2"/>
  <c r="H65" i="2"/>
  <c r="H66" i="2" s="1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G63" i="2"/>
  <c r="F63" i="2"/>
  <c r="E63" i="2"/>
  <c r="H62" i="2"/>
  <c r="H61" i="2"/>
  <c r="H60" i="2"/>
  <c r="U51" i="2"/>
  <c r="T51" i="2"/>
  <c r="R51" i="2"/>
  <c r="Q51" i="2"/>
  <c r="P51" i="2"/>
  <c r="O51" i="2"/>
  <c r="N51" i="2"/>
  <c r="M51" i="2"/>
  <c r="L51" i="2"/>
  <c r="K51" i="2"/>
  <c r="J51" i="2"/>
  <c r="I51" i="2"/>
  <c r="G51" i="2"/>
  <c r="F51" i="2"/>
  <c r="E51" i="2"/>
  <c r="H50" i="2"/>
  <c r="H49" i="2"/>
  <c r="H48" i="2"/>
  <c r="H47" i="2"/>
  <c r="H46" i="2"/>
  <c r="H45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G43" i="2"/>
  <c r="F43" i="2"/>
  <c r="E43" i="2"/>
  <c r="H42" i="2"/>
  <c r="H43" i="2" s="1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G40" i="2"/>
  <c r="F40" i="2"/>
  <c r="E40" i="2"/>
  <c r="H39" i="2"/>
  <c r="H38" i="2"/>
  <c r="H37" i="2"/>
  <c r="H36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G23" i="2"/>
  <c r="F23" i="2"/>
  <c r="E23" i="2"/>
  <c r="D23" i="2"/>
  <c r="H22" i="2"/>
  <c r="H21" i="2"/>
  <c r="H20" i="2"/>
  <c r="H19" i="2"/>
  <c r="H18" i="2"/>
  <c r="H17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G15" i="2"/>
  <c r="F15" i="2"/>
  <c r="E15" i="2"/>
  <c r="H14" i="2"/>
  <c r="H15" i="2" s="1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G12" i="2"/>
  <c r="F12" i="2"/>
  <c r="E12" i="2"/>
  <c r="H11" i="2"/>
  <c r="H10" i="2"/>
  <c r="H9" i="2"/>
  <c r="H8" i="2"/>
  <c r="T133" i="2" l="1"/>
  <c r="M105" i="2"/>
  <c r="N105" i="2"/>
  <c r="G306" i="4"/>
  <c r="G307" i="4" s="1"/>
  <c r="H305" i="3"/>
  <c r="H275" i="3"/>
  <c r="H246" i="3"/>
  <c r="H192" i="3"/>
  <c r="H161" i="3"/>
  <c r="H129" i="3"/>
  <c r="Q317" i="3"/>
  <c r="Q318" i="3" s="1"/>
  <c r="H102" i="3"/>
  <c r="M317" i="3"/>
  <c r="M318" i="3" s="1"/>
  <c r="H73" i="3"/>
  <c r="I135" i="3"/>
  <c r="I136" i="3" s="1"/>
  <c r="K317" i="3"/>
  <c r="K318" i="3" s="1"/>
  <c r="L317" i="3"/>
  <c r="L318" i="3" s="1"/>
  <c r="T317" i="3"/>
  <c r="T318" i="3" s="1"/>
  <c r="I317" i="3"/>
  <c r="I318" i="3" s="1"/>
  <c r="P135" i="3"/>
  <c r="P136" i="3" s="1"/>
  <c r="Q135" i="3"/>
  <c r="Q136" i="3" s="1"/>
  <c r="L135" i="3"/>
  <c r="L136" i="3" s="1"/>
  <c r="E135" i="3"/>
  <c r="E136" i="3" s="1"/>
  <c r="R317" i="3"/>
  <c r="R318" i="3" s="1"/>
  <c r="P317" i="3"/>
  <c r="P318" i="3" s="1"/>
  <c r="F135" i="3"/>
  <c r="F136" i="3" s="1"/>
  <c r="S135" i="3"/>
  <c r="S136" i="3" s="1"/>
  <c r="D135" i="3"/>
  <c r="D136" i="3" s="1"/>
  <c r="H49" i="3"/>
  <c r="E317" i="3"/>
  <c r="N317" i="3"/>
  <c r="N318" i="3" s="1"/>
  <c r="S317" i="3"/>
  <c r="S318" i="3" s="1"/>
  <c r="O317" i="3"/>
  <c r="O318" i="3" s="1"/>
  <c r="D317" i="3"/>
  <c r="J317" i="3"/>
  <c r="J318" i="3" s="1"/>
  <c r="U135" i="3"/>
  <c r="U136" i="3" s="1"/>
  <c r="O135" i="3"/>
  <c r="O136" i="3" s="1"/>
  <c r="H21" i="3"/>
  <c r="T135" i="3"/>
  <c r="T136" i="3" s="1"/>
  <c r="M135" i="3"/>
  <c r="M136" i="3" s="1"/>
  <c r="F317" i="3"/>
  <c r="F318" i="3" s="1"/>
  <c r="N135" i="3"/>
  <c r="N136" i="3" s="1"/>
  <c r="K135" i="3"/>
  <c r="K136" i="3" s="1"/>
  <c r="R135" i="3"/>
  <c r="R136" i="3" s="1"/>
  <c r="J135" i="3"/>
  <c r="J136" i="3" s="1"/>
  <c r="H12" i="2"/>
  <c r="E24" i="2"/>
  <c r="J24" i="2"/>
  <c r="N24" i="2"/>
  <c r="R24" i="2"/>
  <c r="U24" i="2"/>
  <c r="H40" i="2"/>
  <c r="E52" i="2"/>
  <c r="L75" i="2"/>
  <c r="P75" i="2"/>
  <c r="T75" i="2"/>
  <c r="H132" i="2"/>
  <c r="F164" i="2"/>
  <c r="K164" i="2"/>
  <c r="O164" i="2"/>
  <c r="S164" i="2"/>
  <c r="I196" i="2"/>
  <c r="M196" i="2"/>
  <c r="Q196" i="2"/>
  <c r="U196" i="2"/>
  <c r="H210" i="2"/>
  <c r="K222" i="2"/>
  <c r="O222" i="2"/>
  <c r="S222" i="2"/>
  <c r="G24" i="2"/>
  <c r="L24" i="2"/>
  <c r="P24" i="2"/>
  <c r="T24" i="2"/>
  <c r="H23" i="2"/>
  <c r="G52" i="2"/>
  <c r="F52" i="2"/>
  <c r="J75" i="2"/>
  <c r="N75" i="2"/>
  <c r="R75" i="2"/>
  <c r="I164" i="2"/>
  <c r="M164" i="2"/>
  <c r="Q164" i="2"/>
  <c r="U164" i="2"/>
  <c r="K196" i="2"/>
  <c r="O196" i="2"/>
  <c r="S196" i="2"/>
  <c r="H195" i="2"/>
  <c r="I222" i="2"/>
  <c r="M222" i="2"/>
  <c r="Q222" i="2"/>
  <c r="U222" i="2"/>
  <c r="H281" i="2"/>
  <c r="I52" i="2"/>
  <c r="M52" i="2"/>
  <c r="Q52" i="2"/>
  <c r="U52" i="2"/>
  <c r="H63" i="2"/>
  <c r="F75" i="2"/>
  <c r="K75" i="2"/>
  <c r="O75" i="2"/>
  <c r="S75" i="2"/>
  <c r="G196" i="2"/>
  <c r="F196" i="2"/>
  <c r="I133" i="2"/>
  <c r="Q133" i="2"/>
  <c r="U133" i="2"/>
  <c r="J251" i="2"/>
  <c r="N251" i="2"/>
  <c r="R251" i="2"/>
  <c r="M133" i="2"/>
  <c r="K52" i="2"/>
  <c r="O52" i="2"/>
  <c r="S52" i="2"/>
  <c r="I75" i="2"/>
  <c r="M75" i="2"/>
  <c r="Q75" i="2"/>
  <c r="U75" i="2"/>
  <c r="H184" i="2"/>
  <c r="E196" i="2"/>
  <c r="T222" i="2"/>
  <c r="O133" i="2"/>
  <c r="S133" i="2"/>
  <c r="L251" i="2"/>
  <c r="P251" i="2"/>
  <c r="T251" i="2"/>
  <c r="L52" i="2"/>
  <c r="T52" i="2"/>
  <c r="K105" i="2"/>
  <c r="I24" i="2"/>
  <c r="M24" i="2"/>
  <c r="Q24" i="2"/>
  <c r="E75" i="2"/>
  <c r="H93" i="2"/>
  <c r="E105" i="2"/>
  <c r="J105" i="2"/>
  <c r="R105" i="2"/>
  <c r="H120" i="2"/>
  <c r="H133" i="2" s="1"/>
  <c r="E133" i="2"/>
  <c r="J133" i="2"/>
  <c r="N133" i="2"/>
  <c r="R133" i="2"/>
  <c r="H153" i="2"/>
  <c r="E164" i="2"/>
  <c r="J164" i="2"/>
  <c r="N164" i="2"/>
  <c r="R164" i="2"/>
  <c r="G222" i="2"/>
  <c r="F222" i="2"/>
  <c r="J222" i="2"/>
  <c r="N222" i="2"/>
  <c r="H221" i="2"/>
  <c r="H240" i="2"/>
  <c r="F251" i="2"/>
  <c r="K251" i="2"/>
  <c r="O251" i="2"/>
  <c r="S251" i="2"/>
  <c r="H270" i="2"/>
  <c r="T282" i="2"/>
  <c r="I282" i="2"/>
  <c r="M282" i="2"/>
  <c r="M290" i="2" s="1"/>
  <c r="M291" i="2" s="1"/>
  <c r="Q282" i="2"/>
  <c r="Q290" i="2" s="1"/>
  <c r="Q291" i="2" s="1"/>
  <c r="U282" i="2"/>
  <c r="J52" i="2"/>
  <c r="R52" i="2"/>
  <c r="Q105" i="2"/>
  <c r="L196" i="2"/>
  <c r="P196" i="2"/>
  <c r="T196" i="2"/>
  <c r="E251" i="2"/>
  <c r="G282" i="2"/>
  <c r="L282" i="2"/>
  <c r="P282" i="2"/>
  <c r="N52" i="2"/>
  <c r="H51" i="2"/>
  <c r="I105" i="2"/>
  <c r="F24" i="2"/>
  <c r="K24" i="2"/>
  <c r="O24" i="2"/>
  <c r="G75" i="2"/>
  <c r="H74" i="2"/>
  <c r="H75" i="2" s="1"/>
  <c r="H104" i="2"/>
  <c r="G105" i="2"/>
  <c r="L105" i="2"/>
  <c r="P105" i="2"/>
  <c r="T105" i="2"/>
  <c r="G133" i="2"/>
  <c r="L133" i="2"/>
  <c r="P133" i="2"/>
  <c r="G164" i="2"/>
  <c r="L164" i="2"/>
  <c r="P164" i="2"/>
  <c r="T164" i="2"/>
  <c r="H163" i="2"/>
  <c r="E222" i="2"/>
  <c r="L222" i="2"/>
  <c r="P222" i="2"/>
  <c r="H250" i="2"/>
  <c r="I251" i="2"/>
  <c r="M251" i="2"/>
  <c r="Q251" i="2"/>
  <c r="U251" i="2"/>
  <c r="F282" i="2"/>
  <c r="K282" i="2"/>
  <c r="O282" i="2"/>
  <c r="O290" i="2" s="1"/>
  <c r="O291" i="2" s="1"/>
  <c r="S282" i="2"/>
  <c r="S290" i="2" s="1"/>
  <c r="S291" i="2" s="1"/>
  <c r="P52" i="2"/>
  <c r="F105" i="2"/>
  <c r="O105" i="2"/>
  <c r="S105" i="2"/>
  <c r="F133" i="2"/>
  <c r="J196" i="2"/>
  <c r="N196" i="2"/>
  <c r="R196" i="2"/>
  <c r="G251" i="2"/>
  <c r="E282" i="2"/>
  <c r="J282" i="2"/>
  <c r="N282" i="2"/>
  <c r="N290" i="2" s="1"/>
  <c r="N291" i="2" s="1"/>
  <c r="D290" i="2" l="1"/>
  <c r="L290" i="2"/>
  <c r="L291" i="2" s="1"/>
  <c r="I290" i="2"/>
  <c r="I291" i="2" s="1"/>
  <c r="J290" i="2"/>
  <c r="J291" i="2" s="1"/>
  <c r="P290" i="2"/>
  <c r="P291" i="2" s="1"/>
  <c r="K290" i="2"/>
  <c r="K291" i="2" s="1"/>
  <c r="E290" i="2"/>
  <c r="F290" i="2"/>
  <c r="U290" i="2"/>
  <c r="U291" i="2" s="1"/>
  <c r="T290" i="2"/>
  <c r="T291" i="2" s="1"/>
  <c r="M139" i="2"/>
  <c r="M140" i="2" s="1"/>
  <c r="H222" i="2"/>
  <c r="H24" i="2"/>
  <c r="R290" i="2"/>
  <c r="R291" i="2" s="1"/>
  <c r="H282" i="2"/>
  <c r="J139" i="2"/>
  <c r="J140" i="2" s="1"/>
  <c r="E139" i="2"/>
  <c r="E140" i="2" s="1"/>
  <c r="I139" i="2"/>
  <c r="I140" i="2" s="1"/>
  <c r="F139" i="2"/>
  <c r="F140" i="2" s="1"/>
  <c r="D139" i="2"/>
  <c r="D140" i="2" s="1"/>
  <c r="Q139" i="2"/>
  <c r="Q140" i="2" s="1"/>
  <c r="S139" i="2"/>
  <c r="S140" i="2" s="1"/>
  <c r="I325" i="3"/>
  <c r="I326" i="3" s="1"/>
  <c r="E325" i="3"/>
  <c r="E326" i="3" s="1"/>
  <c r="G317" i="3"/>
  <c r="G318" i="3" s="1"/>
  <c r="L325" i="3"/>
  <c r="L326" i="3" s="1"/>
  <c r="F325" i="3"/>
  <c r="F326" i="3" s="1"/>
  <c r="P325" i="3"/>
  <c r="P326" i="3" s="1"/>
  <c r="Q325" i="3"/>
  <c r="Q326" i="3" s="1"/>
  <c r="S325" i="3"/>
  <c r="S326" i="3" s="1"/>
  <c r="R325" i="3"/>
  <c r="R326" i="3" s="1"/>
  <c r="U325" i="3"/>
  <c r="U326" i="3" s="1"/>
  <c r="D325" i="3"/>
  <c r="D326" i="3" s="1"/>
  <c r="M325" i="3"/>
  <c r="M326" i="3" s="1"/>
  <c r="T325" i="3"/>
  <c r="T326" i="3" s="1"/>
  <c r="O325" i="3"/>
  <c r="O326" i="3" s="1"/>
  <c r="K325" i="3"/>
  <c r="K326" i="3" s="1"/>
  <c r="E318" i="3"/>
  <c r="G135" i="3"/>
  <c r="G136" i="3" s="1"/>
  <c r="D318" i="3"/>
  <c r="N325" i="3"/>
  <c r="N326" i="3" s="1"/>
  <c r="J325" i="3"/>
  <c r="J326" i="3" s="1"/>
  <c r="O139" i="2"/>
  <c r="O140" i="2" s="1"/>
  <c r="R139" i="2"/>
  <c r="R140" i="2" s="1"/>
  <c r="P139" i="2"/>
  <c r="P140" i="2" s="1"/>
  <c r="T139" i="2"/>
  <c r="T140" i="2" s="1"/>
  <c r="N139" i="2"/>
  <c r="N140" i="2" s="1"/>
  <c r="L139" i="2"/>
  <c r="L140" i="2" s="1"/>
  <c r="K139" i="2"/>
  <c r="K140" i="2" s="1"/>
  <c r="U139" i="2"/>
  <c r="U140" i="2" s="1"/>
  <c r="H196" i="2"/>
  <c r="H52" i="2"/>
  <c r="H251" i="2"/>
  <c r="H105" i="2"/>
  <c r="H164" i="2"/>
  <c r="F291" i="2" l="1"/>
  <c r="F298" i="2"/>
  <c r="F299" i="2" s="1"/>
  <c r="G290" i="2"/>
  <c r="E291" i="2"/>
  <c r="E298" i="2"/>
  <c r="E299" i="2" s="1"/>
  <c r="G139" i="2"/>
  <c r="G140" i="2" s="1"/>
  <c r="D291" i="2"/>
  <c r="D298" i="2"/>
  <c r="D299" i="2" s="1"/>
  <c r="L298" i="2"/>
  <c r="L299" i="2" s="1"/>
  <c r="Q298" i="2"/>
  <c r="Q299" i="2" s="1"/>
  <c r="I298" i="2"/>
  <c r="I299" i="2" s="1"/>
  <c r="U298" i="2"/>
  <c r="U299" i="2" s="1"/>
  <c r="K298" i="2"/>
  <c r="K299" i="2" s="1"/>
  <c r="N298" i="2"/>
  <c r="N299" i="2" s="1"/>
  <c r="S298" i="2"/>
  <c r="S299" i="2" s="1"/>
  <c r="T298" i="2"/>
  <c r="T299" i="2" s="1"/>
  <c r="J298" i="2"/>
  <c r="J299" i="2" s="1"/>
  <c r="R298" i="2"/>
  <c r="R299" i="2" s="1"/>
  <c r="M298" i="2"/>
  <c r="M299" i="2" s="1"/>
  <c r="O298" i="2"/>
  <c r="O299" i="2" s="1"/>
  <c r="P298" i="2"/>
  <c r="P299" i="2" s="1"/>
  <c r="G325" i="3"/>
  <c r="G326" i="3" s="1"/>
  <c r="G298" i="2" l="1"/>
  <c r="G299" i="2" s="1"/>
  <c r="G291" i="2"/>
</calcChain>
</file>

<file path=xl/sharedStrings.xml><?xml version="1.0" encoding="utf-8"?>
<sst xmlns="http://schemas.openxmlformats.org/spreadsheetml/2006/main" count="3010" uniqueCount="168">
  <si>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</si>
  <si>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</si>
  <si>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</si>
  <si>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</si>
  <si>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</si>
  <si>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</si>
  <si>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</si>
  <si>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</si>
  <si>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</si>
  <si>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</si>
  <si>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</si>
  <si>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</si>
  <si>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</si>
  <si>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</si>
  <si>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</si>
  <si>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</si>
  <si>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</si>
  <si>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</si>
  <si>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</si>
  <si>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</si>
  <si>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</si>
  <si>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</si>
  <si>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</si>
  <si>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</si>
  <si>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</si>
  <si>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</si>
  <si>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</si>
  <si>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</si>
  <si>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</si>
  <si>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</si>
  <si>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КАША ОВСЯНАЯ ЖИДКАЯ МОЛОЧНАЯ С МАСЛОМ СЛИВОЧНЫМ</t>
  </si>
  <si>
    <t>ЧАЙ С САХАРОМ</t>
  </si>
  <si>
    <t>190/10</t>
  </si>
  <si>
    <t>БУТЕРБРОД С СЫРОМ</t>
  </si>
  <si>
    <t>40/15</t>
  </si>
  <si>
    <t/>
  </si>
  <si>
    <t>ЯБЛОКО</t>
  </si>
  <si>
    <t>Итого за прием пищи:</t>
  </si>
  <si>
    <t>II Завтрак</t>
  </si>
  <si>
    <t>МОЛОКО 3,2% ЖИРНОСТИ</t>
  </si>
  <si>
    <t>Обед</t>
  </si>
  <si>
    <t>ОГУРЕЦ СОЛЕНЫЙ</t>
  </si>
  <si>
    <t>СУП КАРТОФЕЛЬНЫЙ С БОБОВЫМИ (ГОРОХ) НА КУРИНОМ БУЛЬОНЕ</t>
  </si>
  <si>
    <t>КОТЛЕТЫ РУБЛЕННЫЕ ИЗ БРОЙЛЕРОВ-ЦЫПЛЯТ</t>
  </si>
  <si>
    <t>РАГУ ИЗ ОВОЩЕЙ С МАСЛОМ СЛИВОЧНЫМ</t>
  </si>
  <si>
    <t>НАПИТОК ЛИМОННЫЙ</t>
  </si>
  <si>
    <t>ХЛЕБ РЖАНОЙ</t>
  </si>
  <si>
    <t>Всего за день:</t>
  </si>
  <si>
    <t>Сбалансированность:</t>
  </si>
  <si>
    <t>КАША ЖИДКАЯ МОЛОЧНАЯ ИЗ КУКУРУЗНОЙ КРУПЫ С МАСЛОМ СЛИВОЧНЫМ</t>
  </si>
  <si>
    <t>ЧАЙ С САХАРОМ И ЛИМОНОМ</t>
  </si>
  <si>
    <t>185/10/5</t>
  </si>
  <si>
    <t>БУТЕРБРОД С МАСЛОМ</t>
  </si>
  <si>
    <t>40/10</t>
  </si>
  <si>
    <t>МАНДАРИН</t>
  </si>
  <si>
    <t>ПОМИДОР СВЕЖИЙ</t>
  </si>
  <si>
    <t>ЩИ ИЗ СВЕЖЕЙ КАПУСТЫ С КАРТОФЕЛЕМ НА КУРИНОМ БУЛЬОНЕ СО СМЕТАНОЙ</t>
  </si>
  <si>
    <t>ФРИКАСЕ ИЗ ФИЛЕ ПТИЦЫ</t>
  </si>
  <si>
    <t>РИС ПРИПУЩЕННЫЙ С МАСЛОМ СЛИВОЧНЫМ</t>
  </si>
  <si>
    <t>КОМПОТ ИЗ СМЕСИ СУХОФРУКТОВ</t>
  </si>
  <si>
    <t>ЗАПЕКАНКА ИЗ ТВОРОГА СО СГУЩЕННЫМ МОЛОКОМ</t>
  </si>
  <si>
    <t>130/20</t>
  </si>
  <si>
    <t>САЛАТ ИЗ КВАШЕНОЙ КАПУСТЫ</t>
  </si>
  <si>
    <t>РАССОЛЬНИК ЛЕНИНГРАДСКИЙ</t>
  </si>
  <si>
    <t>ПЮРЕ КАРТОФЕЛЬНОЕ С МАСЛОМ СЛИВОЧНЫМ</t>
  </si>
  <si>
    <t>КАША РИСОВАЯ ЖИДКАЯ МОЛОЧНАЯ С МАСЛОМ СЛИВОЧНЫМ</t>
  </si>
  <si>
    <t>БУТЕРБРОДЫ С МАСЛОМ</t>
  </si>
  <si>
    <t>20/10</t>
  </si>
  <si>
    <t>БАНАН</t>
  </si>
  <si>
    <t>ОГУРЕЦ СВЕЖИЙ</t>
  </si>
  <si>
    <t>БОРЩ С КАПУСТОЙ И КАРТОФЕЛЕМ СО СМЕТАНОЙ</t>
  </si>
  <si>
    <t>ПЕЧЕНЬ ПО-СТРОГАНОВСКИ</t>
  </si>
  <si>
    <t>КАША ГРЕЧНЕВАЯ РАССЫПЧАТАЯ</t>
  </si>
  <si>
    <t>ОЛАДЬИ СО СГУЩЕННЫМ МОЛОКОМ</t>
  </si>
  <si>
    <t>130/30</t>
  </si>
  <si>
    <t>СУП КАРТОФЕЛЬНЫЙ РЫБОЙ</t>
  </si>
  <si>
    <t>КОТЛЕТЫ ИЗ СВИНИНЫ</t>
  </si>
  <si>
    <t>МАКАРОННЫЕ ИЗДЕЛИЯ ОТВАРНЫЕ</t>
  </si>
  <si>
    <t>НАПИТОК ЯБЛОЧНЫЙ</t>
  </si>
  <si>
    <t>БАТОН</t>
  </si>
  <si>
    <t>КАША ПШЕННАЯ ВЯЗКАЯ МОЛОЧНАЯ С МАСЛОМ СЛИВОЧНЫМ</t>
  </si>
  <si>
    <t>СУП КАРТОФЕЛЬНЫЙ С БОБОВЫМИ(ФАСОЛЬ)</t>
  </si>
  <si>
    <t>КАША МАННАЯ ВЯЗКАЯ МОЛОЧНАЯ С МАСЛОМ СЛИВОЧНЫМ</t>
  </si>
  <si>
    <t>РАССОЛЬНИК ЛЕНИНГРАДСКИЙ НА КУРИНОМ БУЛЬОНЕ СО СМЕТАНОЙ</t>
  </si>
  <si>
    <t>250/10</t>
  </si>
  <si>
    <t>РЫБА, ТУШЕННАЯ  С ОВОЩАМИ</t>
  </si>
  <si>
    <t>СУП КАРТОФЕЛЬНЫЙ С ЗЕЛЕНЫМ ГОРОШКОМ И СМЕТАНОЙ</t>
  </si>
  <si>
    <t>ФРИКАДЕЛЬКИ ИЗ ПТИЦЫ С СОУСОМ СМЕТАННЫМ</t>
  </si>
  <si>
    <t>90/50</t>
  </si>
  <si>
    <t>30/10</t>
  </si>
  <si>
    <t>СУП ИЗ ОВОЩЕЙ  СО СМЕТАНОЙ</t>
  </si>
  <si>
    <t>ЖАРКОЕ ПО-ДОМАШНЕМУ</t>
  </si>
  <si>
    <t>МАКАРОНЫ С МАСЛОМ СЛИВОЧНЫМ И СЫРОМ</t>
  </si>
  <si>
    <t>БОРЩ С КАПУСТОЙ И КАРТОФЕЛЕМ НА КУРИНОМ БУЛЬОНЕ СО СМЕТАНОЙ</t>
  </si>
  <si>
    <t>ОЛАДЬИ С ПОВИДЛОМ</t>
  </si>
  <si>
    <t>СОКИ ОВОЩНЫЕ, ФРУКТОВЫЕ И ЯГОДНЫЕ</t>
  </si>
  <si>
    <t>ГУЛЯШ ИЗ ФИЛЕ КУРЫ</t>
  </si>
  <si>
    <t>День 1 :</t>
  </si>
  <si>
    <t>вторник</t>
  </si>
  <si>
    <t>День 2 :</t>
  </si>
  <si>
    <t>ТЕФТЕЛИ РЫБНЫЕ ТУШЕНЫЕ В СМЕТАННОМ СОУСЕ</t>
  </si>
  <si>
    <t>День 3 :</t>
  </si>
  <si>
    <t>среда</t>
  </si>
  <si>
    <t>День 4 :</t>
  </si>
  <si>
    <t>четверг</t>
  </si>
  <si>
    <t>День 5 :</t>
  </si>
  <si>
    <t>пятница</t>
  </si>
  <si>
    <t>День 6 :</t>
  </si>
  <si>
    <t>вторая</t>
  </si>
  <si>
    <t>День 7 :</t>
  </si>
  <si>
    <t>День 8 :</t>
  </si>
  <si>
    <t>День 9 :</t>
  </si>
  <si>
    <t>День 10 :</t>
  </si>
  <si>
    <t>ГУЛЯШ ИЗ СВИНИНЫ</t>
  </si>
  <si>
    <t>КАША "ДРУЖБА" МОЛОЧНАЯ С МАСЛОМ СЛИВОЧНЫМ</t>
  </si>
  <si>
    <t>СРЕДНЕЕ ЗНАЧЕНИЕ ЗА ПЕРИОД  ПО МЕНЮ ПРИГОТАВЛИВАЕМЫХ БЛЮД ЗА 5 ДНЕЙ (неделя первая)</t>
  </si>
  <si>
    <t>ИТОГО</t>
  </si>
  <si>
    <t xml:space="preserve">Белки, г </t>
  </si>
  <si>
    <t>Энергетическая ценность, ккал</t>
  </si>
  <si>
    <t>Итого за весь период</t>
  </si>
  <si>
    <t>Среднее значение за период</t>
  </si>
  <si>
    <t>Сбалансированность</t>
  </si>
  <si>
    <t>Примечание</t>
  </si>
  <si>
    <t>Меню составлено соответственно СанПин 2.3./2.4.3590-20 п 8.1.2.3. и Приложения  №6, №7 таблица 2 , №8, №9 таблица 1 и 3, №10 таблица 1 и 3</t>
  </si>
  <si>
    <t xml:space="preserve">Суточная потребность в пищевых веществах и энергии(приложение 10  таблица №1 и №3 к СанПин 2.3./2.4.3590-20) и масса порции блюд </t>
  </si>
  <si>
    <t>(приложение №9 таблица 1 к  СанПин 2.3./2.4.3590-20) , взята с учетом возраста детей .</t>
  </si>
  <si>
    <t>СогласноСанПин 2.3./2.4.3590-20 пункту 8.1.4 приложения11 овощи урожая прошлого года (капусту, морковь) в период после 1 марта допускается использовать только</t>
  </si>
  <si>
    <t>после термической обработки. Поэтому салаты из сырых овощей в осенне зимний период заменять на отварные овощи согласно таблице замены</t>
  </si>
  <si>
    <t>продуктов по белкам и углеводам (приложение 11 к СанПин 2.3./2.4.3590-20  )</t>
  </si>
  <si>
    <t xml:space="preserve">В меню использованы: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Сборник рецептур на продукцию для обучающихся во всех образовательных учреждениях под редакцией М.П. Могильного и В.А. Тутельяна. -М.: ДеЛи Принт.2011г.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</si>
  <si>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 Сборник методических рекомендаций по организации питания детей и подростков в учреждениях образования Санкт-Петербурга. - СПб.: Речь 2008 г.   </t>
  </si>
  <si>
    <t xml:space="preserve">3. Сборник рецептур  блюд и кулинарных изделий  для питания детей в дошкольных организациях под редакцией М.П. Могильного и В.А. Тутельяна. -М.: ДеЛи Принт.2012г.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</si>
  <si>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СРЕДНЕЕ ЗНАЧЕНИЕ ЗА ПЕРИОД  ПО МЕНЮ ПРИГОТАВЛИВАЕМЫХ БЛЮД ЗА 5 ДНЕЙ (неделя вторая)</t>
  </si>
  <si>
    <t xml:space="preserve">СРЕДНЕЕ ЗНАЧЕНИЕ ЗА ПЕРИОД  ПО МЕНЮ ПРИГОТАВЛИВАЕМЫХ БЛЮД ЗА 10 ДНЕЙ </t>
  </si>
  <si>
    <t xml:space="preserve">ЯБЛОКО </t>
  </si>
  <si>
    <t>180/30</t>
  </si>
  <si>
    <t>ГОЛУБЦЫ ЛЕНИВЫЕ С КУРОЙ И РИСОМ, СОУСОМ СМЕТАННЫМ</t>
  </si>
  <si>
    <t>ГОЛУБЦЫ ЛЕНИВЫЕ С КУРОЙ И РИСОМ И СМЕТАНОЙ</t>
  </si>
  <si>
    <t xml:space="preserve">ЩИ ИЗ СВЕЖЕЙ КАПУСТЫ С КАРТОФЕЛЕМ </t>
  </si>
  <si>
    <t xml:space="preserve">СУП КАРТОФЕЛЬНЫЙ С БОБОВЫМИ (ГОРОХ) </t>
  </si>
  <si>
    <t>11 лет и старше</t>
  </si>
  <si>
    <t xml:space="preserve">СУП КАРТОФЕЛЬНЫЙ С ЗЕЛЕНЫМ ГОРОШКОМ </t>
  </si>
  <si>
    <t>180/20</t>
  </si>
  <si>
    <t>250/15</t>
  </si>
  <si>
    <t>ЗАПЕКАНКА ИЗ ТВОРОГА С СОУСОМ МОЛОЧНЫМ</t>
  </si>
  <si>
    <t>ОМЛЕТ НАТУРАЛЬНЫЙ</t>
  </si>
  <si>
    <t>КАРТОФЕЛЬ ТУШЕНЫЙ С КУРОЙ</t>
  </si>
  <si>
    <t>ПЛОВ ИЗ  ПТИЦЫ</t>
  </si>
  <si>
    <t>КОТЛЕТЫ ДОМАШНИЕ</t>
  </si>
  <si>
    <t>КАРТОФЕЛЬ ОТВАРНОЙ С МАСЛОМ СЛИВОЧНЫМ</t>
  </si>
  <si>
    <t>СУФЛЕ ИЗ ПЕЧЕНИ СО СМЕТАННЫМ СОУСОМ</t>
  </si>
  <si>
    <t>КАША ГРЕЧНЕВАЯ МОЛОЧНАЯ С МАСЛОМ СЛИВОЧНЫМ</t>
  </si>
  <si>
    <t>ТЕФТЕЛИ ИЗ СВИНИНЫ С РИСОМ СОУСОМ СМЕТАННЫМ</t>
  </si>
  <si>
    <t>ВЕРМИШЕЛЬ МОЛОЧНАЯ С МАСЛОМ СЛИВОЧНЫМ</t>
  </si>
  <si>
    <t>БИТОЧКИ  ИЗ СВИНИНЫ</t>
  </si>
  <si>
    <t>КОТЛЕТА РЫБНАЯ</t>
  </si>
  <si>
    <t>КАША "ЯНТАРНАЯ" С МАСЛОМ СЛИВОЧНЫМ</t>
  </si>
  <si>
    <t>КАША РИСОВАЯ РАССЫПЧАТАЯ С МАСЛОМ СЛИВОЧНЫМ</t>
  </si>
  <si>
    <t>ПУДИНГ ИЗ ТВОРОГА (ЗАПЕЧЕННЫЙ) С СОУСОМ МОЛОЧНЫМ</t>
  </si>
  <si>
    <t>КАПУСТА ТУШЕНАЯ С КУРОЙ</t>
  </si>
  <si>
    <t>КАША ЯЧНЕВАЯ МОЛОЧНАЯ С МАСЛОМ СЛИВОЧНЫМ</t>
  </si>
  <si>
    <t>ЗАПЕКАНКА КАРТОФЕЛЬНАЯ С МЯСОМ И СОУСОМ СМЕТАННЫМ</t>
  </si>
  <si>
    <t>КАРТОФЕЛЬ ТУШЕНЫЙ С КУРОЙ С МАСЛОМ СЛИВОЧНЫМ</t>
  </si>
  <si>
    <t>ПЛОВ ИЗ  ПТИЦЫ С МАСЛОМ СЛИВОЧНЫМ</t>
  </si>
  <si>
    <t>КАША ПШЕННАЯ ЖИДКАЯ МОЛОЧНАЯ С МАСЛОМ СЛИВОЧНЫМ</t>
  </si>
  <si>
    <t>ЗАПЕКАНКА ТВОРОЖНАЯ С СОУСОМ МОЛОЧНЫМ</t>
  </si>
  <si>
    <t xml:space="preserve">БОРЩ С КАПУСТОЙ И КАРТОФЕЛЕМ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</si>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</sst>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\-#,##0.00"/>
    <numFmt numFmtId="165" formatCode="#,##0.0;\-#,##0.0"/>
    <numFmt numFmtId="166" formatCode="#,##0.00_ ;\-#,##0.00\ "/>
    <numFmt numFmtId="167" formatCode="#,##0.000_ ;\-#,##0.000\ "/>
    <numFmt numFmtId="168" formatCode="0.000"/>
    <numFmt numFmtId="169" formatCode="#,##0.0000_ ;\-#,##0.0000\ "/>
    <numFmt numFmtId="170" formatCode="0.0000"/>
  </numFmts>
  <fonts count="4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5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rgb="FF000000"/>
      <name val="Tahoma"/>
      <family val="2"/>
      <charset val="204"/>
    </font>
    <font>
      <b/>
      <sz val="6"/>
      <color rgb="FF000000"/>
      <name val="Tahoma"/>
      <family val="2"/>
      <charset val="204"/>
    </font>
    <font>
      <b/>
      <sz val="6"/>
      <color indexed="8"/>
      <name val="Calibri"/>
      <family val="2"/>
      <charset val="204"/>
    </font>
    <font>
      <sz val="8"/>
      <color rgb="FF000000"/>
      <name val="Tahoma"/>
      <family val="2"/>
      <charset val="204"/>
    </font>
    <font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sz val="5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8"/>
      <color indexed="8"/>
      <name val="Arial"/>
    </font>
    <font>
      <sz val="5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3">
    <xf numFmtId="0" fontId="0" fillId="0" borderId="0" xfId="0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vertical="top" wrapText="1"/>
    </xf>
    <xf numFmtId="0" fontId="20" fillId="0" borderId="19" xfId="0" applyNumberFormat="1" applyFont="1" applyFill="1" applyBorder="1" applyAlignment="1" applyProtection="1">
      <alignment vertical="top" wrapText="1"/>
    </xf>
    <xf numFmtId="0" fontId="20" fillId="0" borderId="18" xfId="0" applyNumberFormat="1" applyFont="1" applyFill="1" applyBorder="1" applyAlignment="1" applyProtection="1">
      <alignment vertical="top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left" vertical="center" wrapText="1"/>
    </xf>
    <xf numFmtId="165" fontId="22" fillId="0" borderId="11" xfId="0" applyNumberFormat="1" applyFont="1" applyFill="1" applyBorder="1" applyAlignment="1" applyProtection="1">
      <alignment horizontal="right" vertical="center" wrapText="1"/>
    </xf>
    <xf numFmtId="165" fontId="24" fillId="0" borderId="11" xfId="0" applyNumberFormat="1" applyFont="1" applyFill="1" applyBorder="1" applyAlignment="1">
      <alignment horizontal="right" vertical="center" wrapText="1"/>
    </xf>
    <xf numFmtId="165" fontId="22" fillId="0" borderId="16" xfId="0" applyNumberFormat="1" applyFont="1" applyFill="1" applyBorder="1" applyAlignment="1" applyProtection="1">
      <alignment horizontal="righ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166" fontId="19" fillId="0" borderId="11" xfId="0" applyNumberFormat="1" applyFont="1" applyFill="1" applyBorder="1" applyAlignment="1" applyProtection="1">
      <alignment horizontal="right" vertical="center" wrapText="1"/>
    </xf>
    <xf numFmtId="165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10" xfId="0" applyNumberFormat="1" applyFont="1" applyFill="1" applyBorder="1" applyAlignment="1" applyProtection="1">
      <alignment vertical="top" wrapText="1"/>
    </xf>
    <xf numFmtId="0" fontId="20" fillId="0" borderId="21" xfId="0" applyNumberFormat="1" applyFont="1" applyFill="1" applyBorder="1" applyAlignment="1" applyProtection="1">
      <alignment vertical="top" wrapText="1"/>
    </xf>
    <xf numFmtId="0" fontId="20" fillId="0" borderId="17" xfId="0" applyNumberFormat="1" applyFont="1" applyFill="1" applyBorder="1" applyAlignment="1" applyProtection="1">
      <alignment vertical="top" wrapText="1"/>
    </xf>
    <xf numFmtId="165" fontId="26" fillId="0" borderId="11" xfId="0" applyNumberFormat="1" applyFont="1" applyFill="1" applyBorder="1" applyAlignment="1" applyProtection="1">
      <alignment horizontal="right" vertical="center" wrapText="1"/>
    </xf>
    <xf numFmtId="165" fontId="27" fillId="0" borderId="11" xfId="0" applyNumberFormat="1" applyFont="1" applyFill="1" applyBorder="1" applyAlignment="1" applyProtection="1">
      <alignment horizontal="right" vertical="center" wrapText="1"/>
    </xf>
    <xf numFmtId="167" fontId="27" fillId="0" borderId="11" xfId="0" applyNumberFormat="1" applyFont="1" applyFill="1" applyBorder="1" applyAlignment="1" applyProtection="1">
      <alignment horizontal="right" vertical="center" wrapText="1"/>
    </xf>
    <xf numFmtId="0" fontId="19" fillId="0" borderId="11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167" fontId="26" fillId="0" borderId="11" xfId="0" applyNumberFormat="1" applyFont="1" applyFill="1" applyBorder="1" applyAlignment="1" applyProtection="1">
      <alignment horizontal="right" vertical="center" wrapText="1"/>
    </xf>
    <xf numFmtId="166" fontId="27" fillId="0" borderId="11" xfId="0" applyNumberFormat="1" applyFont="1" applyFill="1" applyBorder="1" applyAlignment="1" applyProtection="1">
      <alignment horizontal="right" vertical="center" wrapText="1"/>
    </xf>
    <xf numFmtId="166" fontId="28" fillId="0" borderId="11" xfId="0" applyNumberFormat="1" applyFont="1" applyFill="1" applyBorder="1" applyAlignment="1" applyProtection="1">
      <alignment horizontal="right" vertical="center" wrapText="1"/>
    </xf>
    <xf numFmtId="0" fontId="19" fillId="0" borderId="23" xfId="0" applyNumberFormat="1" applyFont="1" applyFill="1" applyBorder="1" applyAlignment="1" applyProtection="1">
      <alignment horizontal="right" vertical="center" wrapText="1"/>
    </xf>
    <xf numFmtId="0" fontId="24" fillId="0" borderId="16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164" fontId="27" fillId="0" borderId="11" xfId="0" applyNumberFormat="1" applyFont="1" applyFill="1" applyBorder="1" applyAlignment="1" applyProtection="1">
      <alignment horizontal="right" vertical="center" wrapText="1"/>
    </xf>
    <xf numFmtId="165" fontId="29" fillId="0" borderId="11" xfId="0" applyNumberFormat="1" applyFont="1" applyFill="1" applyBorder="1" applyAlignment="1" applyProtection="1">
      <alignment horizontal="right" vertical="center" wrapText="1"/>
    </xf>
    <xf numFmtId="165" fontId="30" fillId="0" borderId="11" xfId="0" applyNumberFormat="1" applyFont="1" applyFill="1" applyBorder="1" applyAlignment="1" applyProtection="1">
      <alignment horizontal="right" vertical="center" wrapText="1"/>
    </xf>
    <xf numFmtId="167" fontId="28" fillId="0" borderId="11" xfId="0" applyNumberFormat="1" applyFont="1" applyFill="1" applyBorder="1" applyAlignment="1" applyProtection="1">
      <alignment horizontal="right" vertical="center" wrapText="1"/>
    </xf>
    <xf numFmtId="164" fontId="29" fillId="0" borderId="11" xfId="0" applyNumberFormat="1" applyFont="1" applyFill="1" applyBorder="1" applyAlignment="1" applyProtection="1">
      <alignment horizontal="right" vertical="center" wrapText="1"/>
    </xf>
    <xf numFmtId="165" fontId="22" fillId="0" borderId="22" xfId="0" applyNumberFormat="1" applyFont="1" applyFill="1" applyBorder="1" applyAlignment="1" applyProtection="1">
      <alignment horizontal="right" vertical="center" wrapText="1"/>
    </xf>
    <xf numFmtId="168" fontId="19" fillId="0" borderId="11" xfId="0" applyNumberFormat="1" applyFont="1" applyFill="1" applyBorder="1" applyAlignment="1" applyProtection="1">
      <alignment horizontal="right" vertical="center" wrapText="1"/>
    </xf>
    <xf numFmtId="167" fontId="22" fillId="0" borderId="11" xfId="0" applyNumberFormat="1" applyFont="1" applyFill="1" applyBorder="1" applyAlignment="1" applyProtection="1">
      <alignment horizontal="right" vertical="center" wrapText="1"/>
    </xf>
    <xf numFmtId="167" fontId="19" fillId="0" borderId="11" xfId="0" applyNumberFormat="1" applyFont="1" applyFill="1" applyBorder="1" applyAlignment="1" applyProtection="1">
      <alignment horizontal="right" vertical="center" wrapText="1"/>
    </xf>
    <xf numFmtId="0" fontId="27" fillId="0" borderId="20" xfId="0" applyNumberFormat="1" applyFont="1" applyFill="1" applyBorder="1" applyAlignment="1" applyProtection="1">
      <alignment horizontal="center" vertical="center" wrapText="1"/>
    </xf>
    <xf numFmtId="166" fontId="35" fillId="0" borderId="20" xfId="0" applyNumberFormat="1" applyFont="1" applyBorder="1" applyAlignment="1">
      <alignment horizontal="center" vertical="center"/>
    </xf>
    <xf numFmtId="166" fontId="36" fillId="0" borderId="20" xfId="0" applyNumberFormat="1" applyFont="1" applyBorder="1" applyAlignment="1">
      <alignment horizontal="center" vertical="center"/>
    </xf>
    <xf numFmtId="166" fontId="37" fillId="0" borderId="20" xfId="0" applyNumberFormat="1" applyFont="1" applyBorder="1" applyAlignment="1">
      <alignment horizontal="center" vertical="center"/>
    </xf>
    <xf numFmtId="166" fontId="35" fillId="0" borderId="20" xfId="0" applyNumberFormat="1" applyFont="1" applyBorder="1" applyAlignment="1">
      <alignment horizontal="center" vertical="center"/>
    </xf>
    <xf numFmtId="166" fontId="38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167" fontId="36" fillId="0" borderId="20" xfId="0" applyNumberFormat="1" applyFont="1" applyBorder="1" applyAlignment="1">
      <alignment horizontal="center" vertical="center"/>
    </xf>
    <xf numFmtId="0" fontId="0" fillId="0" borderId="42" xfId="0" applyBorder="1" applyAlignment="1"/>
    <xf numFmtId="0" fontId="0" fillId="0" borderId="0" xfId="0" applyBorder="1" applyAlignment="1">
      <alignment horizontal="center"/>
    </xf>
    <xf numFmtId="165" fontId="41" fillId="0" borderId="11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vertical="top" wrapText="1"/>
    </xf>
    <xf numFmtId="168" fontId="22" fillId="0" borderId="11" xfId="0" applyNumberFormat="1" applyFont="1" applyFill="1" applyBorder="1" applyAlignment="1" applyProtection="1">
      <alignment horizontal="right" vertical="center" wrapText="1"/>
    </xf>
    <xf numFmtId="167" fontId="38" fillId="0" borderId="20" xfId="0" applyNumberFormat="1" applyFont="1" applyBorder="1" applyAlignment="1">
      <alignment horizontal="center" vertical="center"/>
    </xf>
    <xf numFmtId="166" fontId="35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66" fontId="35" fillId="0" borderId="20" xfId="0" applyNumberFormat="1" applyFont="1" applyBorder="1" applyAlignment="1">
      <alignment horizontal="center" vertical="center"/>
    </xf>
    <xf numFmtId="169" fontId="42" fillId="0" borderId="11" xfId="0" applyNumberFormat="1" applyFont="1" applyFill="1" applyBorder="1" applyAlignment="1" applyProtection="1">
      <alignment horizontal="right" vertical="center" wrapText="1"/>
    </xf>
    <xf numFmtId="166" fontId="35" fillId="0" borderId="20" xfId="0" applyNumberFormat="1" applyFont="1" applyBorder="1" applyAlignment="1">
      <alignment horizontal="center" vertical="center"/>
    </xf>
    <xf numFmtId="170" fontId="28" fillId="0" borderId="11" xfId="0" applyNumberFormat="1" applyFont="1" applyFill="1" applyBorder="1" applyAlignment="1" applyProtection="1">
      <alignment horizontal="right" vertical="center" wrapText="1"/>
    </xf>
    <xf numFmtId="170" fontId="28" fillId="0" borderId="21" xfId="0" applyNumberFormat="1" applyFont="1" applyFill="1" applyBorder="1" applyAlignment="1" applyProtection="1">
      <alignment vertical="top" wrapText="1"/>
    </xf>
    <xf numFmtId="170" fontId="26" fillId="0" borderId="11" xfId="0" applyNumberFormat="1" applyFont="1" applyFill="1" applyBorder="1" applyAlignment="1" applyProtection="1">
      <alignment horizontal="right" vertical="center" wrapText="1"/>
    </xf>
    <xf numFmtId="166" fontId="36" fillId="0" borderId="33" xfId="0" applyNumberFormat="1" applyFont="1" applyBorder="1" applyAlignment="1">
      <alignment horizontal="center" vertical="center"/>
    </xf>
    <xf numFmtId="166" fontId="36" fillId="0" borderId="35" xfId="0" applyNumberFormat="1" applyFont="1" applyBorder="1" applyAlignment="1">
      <alignment horizontal="center" vertical="center"/>
    </xf>
    <xf numFmtId="0" fontId="20" fillId="0" borderId="16" xfId="0" applyNumberFormat="1" applyFont="1" applyFill="1" applyBorder="1" applyAlignment="1" applyProtection="1">
      <alignment horizontal="left" vertical="top" wrapText="1"/>
    </xf>
    <xf numFmtId="0" fontId="20" fillId="0" borderId="19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40" fillId="0" borderId="0" xfId="0" applyFont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166" fontId="35" fillId="0" borderId="33" xfId="0" applyNumberFormat="1" applyFont="1" applyBorder="1" applyAlignment="1">
      <alignment horizontal="center" vertical="center"/>
    </xf>
    <xf numFmtId="166" fontId="35" fillId="0" borderId="35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38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27" fillId="0" borderId="33" xfId="0" applyNumberFormat="1" applyFont="1" applyFill="1" applyBorder="1" applyAlignment="1" applyProtection="1">
      <alignment horizontal="center" vertical="center" wrapText="1"/>
    </xf>
    <xf numFmtId="0" fontId="27" fillId="0" borderId="34" xfId="0" applyNumberFormat="1" applyFont="1" applyFill="1" applyBorder="1" applyAlignment="1" applyProtection="1">
      <alignment horizontal="center" vertical="center" wrapText="1"/>
    </xf>
    <xf numFmtId="0" fontId="27" fillId="0" borderId="37" xfId="0" applyNumberFormat="1" applyFont="1" applyFill="1" applyBorder="1" applyAlignment="1" applyProtection="1">
      <alignment horizontal="center" vertical="center" wrapText="1"/>
    </xf>
    <xf numFmtId="0" fontId="27" fillId="0" borderId="3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31" fillId="0" borderId="20" xfId="0" applyFont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 wrapText="1"/>
    </xf>
    <xf numFmtId="166" fontId="35" fillId="0" borderId="20" xfId="0" applyNumberFormat="1" applyFont="1" applyBorder="1" applyAlignment="1">
      <alignment horizontal="center" vertical="center"/>
    </xf>
    <xf numFmtId="0" fontId="19" fillId="0" borderId="16" xfId="0" applyNumberFormat="1" applyFont="1" applyFill="1" applyBorder="1" applyAlignment="1" applyProtection="1">
      <alignment horizontal="left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0" fontId="19" fillId="0" borderId="18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5" fillId="0" borderId="0" xfId="42" applyFont="1" applyFill="1" applyBorder="1" applyAlignment="1">
      <alignment horizontal="left" vertical="center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26" xfId="0" applyNumberFormat="1" applyFont="1" applyFill="1" applyBorder="1" applyAlignment="1" applyProtection="1">
      <alignment horizontal="center" vertical="center" wrapText="1"/>
    </xf>
    <xf numFmtId="0" fontId="21" fillId="0" borderId="27" xfId="0" applyNumberFormat="1" applyFont="1" applyFill="1" applyBorder="1" applyAlignment="1" applyProtection="1">
      <alignment horizontal="center" vertical="center" wrapText="1"/>
    </xf>
    <xf numFmtId="0" fontId="21" fillId="0" borderId="28" xfId="0" applyNumberFormat="1" applyFont="1" applyFill="1" applyBorder="1" applyAlignment="1" applyProtection="1">
      <alignment horizontal="center" vertical="center" wrapText="1"/>
    </xf>
    <xf numFmtId="0" fontId="21" fillId="0" borderId="29" xfId="0" applyNumberFormat="1" applyFont="1" applyFill="1" applyBorder="1" applyAlignment="1" applyProtection="1">
      <alignment horizontal="center" vertical="center" wrapText="1"/>
    </xf>
    <xf numFmtId="0" fontId="21" fillId="0" borderId="30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19" fillId="0" borderId="25" xfId="0" applyNumberFormat="1" applyFont="1" applyFill="1" applyBorder="1" applyAlignment="1" applyProtection="1">
      <alignment horizontal="left" vertical="center" wrapText="1"/>
    </xf>
    <xf numFmtId="0" fontId="25" fillId="0" borderId="10" xfId="42" applyFont="1" applyFill="1" applyBorder="1" applyAlignment="1">
      <alignment horizontal="left" vertical="center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20" fillId="0" borderId="16" xfId="0" applyNumberFormat="1" applyFont="1" applyFill="1" applyBorder="1" applyAlignment="1" applyProtection="1">
      <alignment horizontal="center" vertical="top" wrapText="1"/>
    </xf>
    <xf numFmtId="0" fontId="20" fillId="0" borderId="19" xfId="0" applyNumberFormat="1" applyFont="1" applyFill="1" applyBorder="1" applyAlignment="1" applyProtection="1">
      <alignment horizontal="center" vertical="top" wrapText="1"/>
    </xf>
    <xf numFmtId="0" fontId="20" fillId="0" borderId="18" xfId="0" applyNumberFormat="1" applyFont="1" applyFill="1" applyBorder="1" applyAlignment="1" applyProtection="1">
      <alignment horizontal="center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Excel Built-in Normal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4"/>
  <sheetViews>
    <sheetView showWhiteSpace="0" view="pageLayout" zoomScale="110" zoomScaleNormal="90" zoomScalePageLayoutView="110" workbookViewId="0">
      <selection activeCell="A60" sqref="A60:U60"/>
    </sheetView>
  </sheetViews>
  <sheetFormatPr defaultRowHeight="14.65" customHeight="1" x14ac:dyDescent="0.25"/>
  <cols>
    <col min="3" max="3" width="19" customWidth="1"/>
    <col min="4" max="4" width="7.28515625" customWidth="1"/>
    <col min="5" max="5" width="5.7109375" customWidth="1"/>
    <col min="6" max="6" width="6.140625" customWidth="1"/>
    <col min="7" max="7" width="6" customWidth="1"/>
    <col min="8" max="8" width="7.42578125" customWidth="1"/>
    <col min="9" max="9" width="4.5703125" customWidth="1"/>
    <col min="10" max="10" width="4.42578125" customWidth="1"/>
    <col min="11" max="11" width="4.28515625" customWidth="1"/>
    <col min="12" max="12" width="4.7109375" customWidth="1"/>
    <col min="13" max="13" width="4" customWidth="1"/>
    <col min="14" max="14" width="5.5703125" customWidth="1"/>
    <col min="15" max="15" width="5" customWidth="1"/>
    <col min="16" max="16" width="5.5703125" customWidth="1"/>
    <col min="17" max="17" width="4" customWidth="1"/>
    <col min="18" max="18" width="6" customWidth="1"/>
    <col min="19" max="19" width="5.5703125" customWidth="1"/>
    <col min="20" max="20" width="3.85546875" customWidth="1"/>
    <col min="21" max="21" width="4.7109375" customWidth="1"/>
  </cols>
  <sheetData>
    <row r="1" spans="1:21" ht="14.65" customHeight="1" x14ac:dyDescent="0.25">
      <c r="A1" s="132" t="s">
        <v>97</v>
      </c>
      <c r="B1" s="132"/>
      <c r="C1" s="132"/>
      <c r="D1" s="132" t="s">
        <v>0</v>
      </c>
      <c r="E1" s="132"/>
      <c r="F1" s="132"/>
      <c r="G1" s="132"/>
      <c r="H1" s="132"/>
    </row>
    <row r="2" spans="1:21" ht="14.65" customHeight="1" x14ac:dyDescent="0.25">
      <c r="A2" s="132" t="s">
        <v>1</v>
      </c>
      <c r="B2" s="132"/>
      <c r="C2" s="132"/>
      <c r="D2" s="132" t="s">
        <v>2</v>
      </c>
      <c r="E2" s="132"/>
      <c r="F2" s="132"/>
      <c r="G2" s="132"/>
      <c r="H2" s="132"/>
    </row>
    <row r="3" spans="1:21" ht="14.65" customHeight="1" x14ac:dyDescent="0.25">
      <c r="A3" s="132" t="s">
        <v>3</v>
      </c>
      <c r="B3" s="132"/>
      <c r="C3" s="132"/>
      <c r="D3" s="132" t="s">
        <v>4</v>
      </c>
      <c r="E3" s="132"/>
      <c r="F3" s="132"/>
      <c r="G3" s="132"/>
      <c r="H3" s="132"/>
    </row>
    <row r="5" spans="1:21" ht="29.65" customHeight="1" x14ac:dyDescent="0.25">
      <c r="A5" s="133" t="s">
        <v>5</v>
      </c>
      <c r="B5" s="133" t="s">
        <v>6</v>
      </c>
      <c r="C5" s="135" t="s">
        <v>7</v>
      </c>
      <c r="D5" s="133" t="s">
        <v>8</v>
      </c>
      <c r="E5" s="129" t="s">
        <v>9</v>
      </c>
      <c r="F5" s="130"/>
      <c r="G5" s="131"/>
      <c r="H5" s="127" t="s">
        <v>10</v>
      </c>
      <c r="I5" s="129" t="s">
        <v>11</v>
      </c>
      <c r="J5" s="130"/>
      <c r="K5" s="130"/>
      <c r="L5" s="130"/>
      <c r="M5" s="131"/>
      <c r="N5" s="129" t="s">
        <v>12</v>
      </c>
      <c r="O5" s="130"/>
      <c r="P5" s="130"/>
      <c r="Q5" s="130"/>
      <c r="R5" s="130"/>
      <c r="S5" s="130"/>
      <c r="T5" s="130"/>
      <c r="U5" s="131"/>
    </row>
    <row r="6" spans="1:21" ht="36.4" customHeight="1" x14ac:dyDescent="0.25">
      <c r="A6" s="134"/>
      <c r="B6" s="134"/>
      <c r="C6" s="136"/>
      <c r="D6" s="134"/>
      <c r="E6" s="1" t="s">
        <v>13</v>
      </c>
      <c r="F6" s="1" t="s">
        <v>14</v>
      </c>
      <c r="G6" s="1" t="s">
        <v>15</v>
      </c>
      <c r="H6" s="128"/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2" t="s">
        <v>22</v>
      </c>
      <c r="P6" s="1" t="s">
        <v>23</v>
      </c>
      <c r="Q6" s="2" t="s">
        <v>24</v>
      </c>
      <c r="R6" s="1" t="s">
        <v>25</v>
      </c>
      <c r="S6" s="1" t="s">
        <v>26</v>
      </c>
      <c r="T6" s="1" t="s">
        <v>27</v>
      </c>
      <c r="U6" s="1" t="s">
        <v>28</v>
      </c>
    </row>
    <row r="7" spans="1:21" ht="14.65" customHeight="1" x14ac:dyDescent="0.25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ht="30.75" customHeight="1" x14ac:dyDescent="0.25">
      <c r="A8" s="6">
        <v>2008</v>
      </c>
      <c r="B8" s="6">
        <v>189</v>
      </c>
      <c r="C8" s="7" t="s">
        <v>30</v>
      </c>
      <c r="D8" s="6">
        <v>150</v>
      </c>
      <c r="E8" s="8">
        <v>8.9</v>
      </c>
      <c r="F8" s="8">
        <v>10.199999999999999</v>
      </c>
      <c r="G8" s="8">
        <v>28.6</v>
      </c>
      <c r="H8" s="9">
        <f>E8*4.1+F8*9.3+G8*4.1</f>
        <v>248.60999999999999</v>
      </c>
      <c r="I8" s="8">
        <v>0.1</v>
      </c>
      <c r="J8" s="8">
        <v>0.4</v>
      </c>
      <c r="K8" s="9">
        <v>95.3</v>
      </c>
      <c r="L8" s="8">
        <v>5.4</v>
      </c>
      <c r="M8" s="8">
        <v>0.1</v>
      </c>
      <c r="N8" s="8">
        <v>40.1</v>
      </c>
      <c r="O8" s="10">
        <v>0.1</v>
      </c>
      <c r="P8" s="8">
        <v>0.4</v>
      </c>
      <c r="Q8" s="10">
        <v>0</v>
      </c>
      <c r="R8" s="8">
        <v>12.6</v>
      </c>
      <c r="S8" s="8">
        <v>0.09</v>
      </c>
      <c r="T8" s="8">
        <v>1.6</v>
      </c>
      <c r="U8" s="27">
        <v>1.6E-2</v>
      </c>
    </row>
    <row r="9" spans="1:21" ht="12.4" customHeight="1" x14ac:dyDescent="0.25">
      <c r="A9" s="6">
        <v>2008</v>
      </c>
      <c r="B9" s="6">
        <v>430</v>
      </c>
      <c r="C9" s="7" t="s">
        <v>31</v>
      </c>
      <c r="D9" s="6" t="s">
        <v>32</v>
      </c>
      <c r="E9" s="8">
        <v>0</v>
      </c>
      <c r="F9" s="8">
        <v>0</v>
      </c>
      <c r="G9" s="8">
        <v>9.6999999999999993</v>
      </c>
      <c r="H9" s="9">
        <f>E9*4.1+F9*9.3+G9*4.1</f>
        <v>39.769999999999996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5.9</v>
      </c>
      <c r="O9" s="10">
        <v>1.3</v>
      </c>
      <c r="P9" s="8">
        <v>0</v>
      </c>
      <c r="Q9" s="10">
        <v>0</v>
      </c>
      <c r="R9" s="8">
        <v>0.7</v>
      </c>
      <c r="S9" s="8">
        <v>0</v>
      </c>
      <c r="T9" s="8">
        <v>0</v>
      </c>
      <c r="U9" s="8">
        <v>0</v>
      </c>
    </row>
    <row r="10" spans="1:21" ht="12.4" customHeight="1" x14ac:dyDescent="0.25">
      <c r="A10" s="6">
        <v>2008</v>
      </c>
      <c r="B10" s="6">
        <v>3</v>
      </c>
      <c r="C10" s="7" t="s">
        <v>33</v>
      </c>
      <c r="D10" s="6" t="s">
        <v>34</v>
      </c>
      <c r="E10" s="8">
        <v>6.5</v>
      </c>
      <c r="F10" s="8">
        <v>5.6</v>
      </c>
      <c r="G10" s="8">
        <v>20.6</v>
      </c>
      <c r="H10" s="9">
        <f>E10*4.1+F10*9.3+G10*4.1</f>
        <v>163.19</v>
      </c>
      <c r="I10" s="8">
        <v>0.1</v>
      </c>
      <c r="J10" s="8">
        <v>0.1</v>
      </c>
      <c r="K10" s="8">
        <v>0</v>
      </c>
      <c r="L10" s="8">
        <v>0</v>
      </c>
      <c r="M10" s="8">
        <v>0.1</v>
      </c>
      <c r="N10" s="8">
        <v>139.6</v>
      </c>
      <c r="O10" s="10">
        <v>10.5</v>
      </c>
      <c r="P10" s="8">
        <v>101</v>
      </c>
      <c r="Q10" s="10">
        <v>0.6</v>
      </c>
      <c r="R10" s="8">
        <v>50</v>
      </c>
      <c r="S10" s="8">
        <v>0</v>
      </c>
      <c r="T10" s="8">
        <v>0</v>
      </c>
      <c r="U10" s="8">
        <v>0</v>
      </c>
    </row>
    <row r="11" spans="1:21" ht="12.4" customHeight="1" x14ac:dyDescent="0.25">
      <c r="A11" s="6">
        <v>2008</v>
      </c>
      <c r="B11" s="6" t="s">
        <v>35</v>
      </c>
      <c r="C11" s="7" t="s">
        <v>36</v>
      </c>
      <c r="D11" s="11">
        <v>100</v>
      </c>
      <c r="E11" s="8">
        <v>0.4</v>
      </c>
      <c r="F11" s="8">
        <v>0.4</v>
      </c>
      <c r="G11" s="8">
        <v>9.8000000000000007</v>
      </c>
      <c r="H11" s="9">
        <f>E11*4.1+F11*9.3+G11*4.1</f>
        <v>45.54</v>
      </c>
      <c r="I11" s="8">
        <v>0</v>
      </c>
      <c r="J11" s="8">
        <v>10</v>
      </c>
      <c r="K11" s="8">
        <v>0</v>
      </c>
      <c r="L11" s="8">
        <v>0</v>
      </c>
      <c r="M11" s="8">
        <v>0</v>
      </c>
      <c r="N11" s="8">
        <v>16</v>
      </c>
      <c r="O11" s="10">
        <v>8</v>
      </c>
      <c r="P11" s="8">
        <v>11</v>
      </c>
      <c r="Q11" s="10">
        <v>2.2000000000000002</v>
      </c>
      <c r="R11" s="8">
        <v>278</v>
      </c>
      <c r="S11" s="8">
        <v>0.02</v>
      </c>
      <c r="T11" s="8">
        <v>0</v>
      </c>
      <c r="U11" s="8">
        <v>0</v>
      </c>
    </row>
    <row r="12" spans="1:21" ht="12.4" customHeight="1" x14ac:dyDescent="0.25">
      <c r="A12" s="124" t="s">
        <v>37</v>
      </c>
      <c r="B12" s="125"/>
      <c r="C12" s="125"/>
      <c r="D12" s="12">
        <v>505</v>
      </c>
      <c r="E12" s="14">
        <f t="shared" ref="E12:U12" si="0">SUM(E8:E11)</f>
        <v>15.8</v>
      </c>
      <c r="F12" s="14">
        <f t="shared" si="0"/>
        <v>16.2</v>
      </c>
      <c r="G12" s="14">
        <f t="shared" si="0"/>
        <v>68.7</v>
      </c>
      <c r="H12" s="14">
        <f t="shared" si="0"/>
        <v>497.11</v>
      </c>
      <c r="I12" s="14">
        <f t="shared" si="0"/>
        <v>0.2</v>
      </c>
      <c r="J12" s="14">
        <f t="shared" si="0"/>
        <v>10.5</v>
      </c>
      <c r="K12" s="14">
        <f t="shared" si="0"/>
        <v>95.3</v>
      </c>
      <c r="L12" s="14">
        <f t="shared" si="0"/>
        <v>5.4</v>
      </c>
      <c r="M12" s="14">
        <f t="shared" si="0"/>
        <v>0.2</v>
      </c>
      <c r="N12" s="14">
        <f t="shared" si="0"/>
        <v>201.6</v>
      </c>
      <c r="O12" s="14">
        <f t="shared" si="0"/>
        <v>19.899999999999999</v>
      </c>
      <c r="P12" s="14">
        <f t="shared" si="0"/>
        <v>112.4</v>
      </c>
      <c r="Q12" s="14">
        <f t="shared" si="0"/>
        <v>2.8000000000000003</v>
      </c>
      <c r="R12" s="14">
        <f t="shared" si="0"/>
        <v>341.3</v>
      </c>
      <c r="S12" s="14">
        <f t="shared" si="0"/>
        <v>0.11</v>
      </c>
      <c r="T12" s="14">
        <f t="shared" si="0"/>
        <v>1.6</v>
      </c>
      <c r="U12" s="14">
        <f t="shared" si="0"/>
        <v>1.6E-2</v>
      </c>
    </row>
    <row r="13" spans="1:21" ht="14.65" customHeight="1" x14ac:dyDescent="0.25">
      <c r="A13" s="71" t="s">
        <v>38</v>
      </c>
      <c r="B13" s="7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</row>
    <row r="14" spans="1:21" ht="12.4" customHeight="1" x14ac:dyDescent="0.25">
      <c r="A14" s="6">
        <v>2011</v>
      </c>
      <c r="B14" s="6">
        <v>385</v>
      </c>
      <c r="C14" s="7" t="s">
        <v>39</v>
      </c>
      <c r="D14" s="6">
        <v>200</v>
      </c>
      <c r="E14" s="8">
        <v>6</v>
      </c>
      <c r="F14" s="8">
        <v>5</v>
      </c>
      <c r="G14" s="8">
        <v>9.4</v>
      </c>
      <c r="H14" s="9">
        <f>E14*4.1+F14*9.3+G14*4.1</f>
        <v>109.63999999999999</v>
      </c>
      <c r="I14" s="8">
        <v>0.1</v>
      </c>
      <c r="J14" s="8">
        <v>1.1000000000000001</v>
      </c>
      <c r="K14" s="8">
        <v>0</v>
      </c>
      <c r="L14" s="8">
        <v>0</v>
      </c>
      <c r="M14" s="8">
        <v>0.2</v>
      </c>
      <c r="N14" s="8">
        <v>215.2</v>
      </c>
      <c r="O14" s="10">
        <v>23.6</v>
      </c>
      <c r="P14" s="8">
        <v>151.9</v>
      </c>
      <c r="Q14" s="10">
        <v>0.2</v>
      </c>
      <c r="R14" s="8">
        <v>8.1</v>
      </c>
      <c r="S14" s="8">
        <v>0</v>
      </c>
      <c r="T14" s="8">
        <v>0</v>
      </c>
      <c r="U14" s="8">
        <v>0</v>
      </c>
    </row>
    <row r="15" spans="1:21" ht="12.4" customHeight="1" x14ac:dyDescent="0.25">
      <c r="A15" s="124" t="s">
        <v>37</v>
      </c>
      <c r="B15" s="125"/>
      <c r="C15" s="125"/>
      <c r="D15" s="12">
        <v>200</v>
      </c>
      <c r="E15" s="14">
        <f t="shared" ref="E15:U15" si="1">SUM(E14)</f>
        <v>6</v>
      </c>
      <c r="F15" s="14">
        <f t="shared" si="1"/>
        <v>5</v>
      </c>
      <c r="G15" s="14">
        <f t="shared" si="1"/>
        <v>9.4</v>
      </c>
      <c r="H15" s="14">
        <f t="shared" si="1"/>
        <v>109.63999999999999</v>
      </c>
      <c r="I15" s="14">
        <f t="shared" si="1"/>
        <v>0.1</v>
      </c>
      <c r="J15" s="14">
        <f t="shared" si="1"/>
        <v>1.1000000000000001</v>
      </c>
      <c r="K15" s="14">
        <f t="shared" si="1"/>
        <v>0</v>
      </c>
      <c r="L15" s="14">
        <f t="shared" si="1"/>
        <v>0</v>
      </c>
      <c r="M15" s="14">
        <f t="shared" si="1"/>
        <v>0.2</v>
      </c>
      <c r="N15" s="14">
        <f t="shared" si="1"/>
        <v>215.2</v>
      </c>
      <c r="O15" s="14">
        <f t="shared" si="1"/>
        <v>23.6</v>
      </c>
      <c r="P15" s="14">
        <f t="shared" si="1"/>
        <v>151.9</v>
      </c>
      <c r="Q15" s="14">
        <f t="shared" si="1"/>
        <v>0.2</v>
      </c>
      <c r="R15" s="14">
        <f t="shared" si="1"/>
        <v>8.1</v>
      </c>
      <c r="S15" s="14">
        <f t="shared" si="1"/>
        <v>0</v>
      </c>
      <c r="T15" s="14">
        <f t="shared" si="1"/>
        <v>0</v>
      </c>
      <c r="U15" s="14">
        <f t="shared" si="1"/>
        <v>0</v>
      </c>
    </row>
    <row r="16" spans="1:21" ht="14.65" customHeight="1" x14ac:dyDescent="0.25">
      <c r="A16" s="17" t="s">
        <v>40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</row>
    <row r="17" spans="1:21" ht="12.4" customHeight="1" x14ac:dyDescent="0.25">
      <c r="A17" s="6">
        <v>2008</v>
      </c>
      <c r="B17" s="6">
        <v>2</v>
      </c>
      <c r="C17" s="7" t="s">
        <v>41</v>
      </c>
      <c r="D17" s="6">
        <v>60</v>
      </c>
      <c r="E17" s="8">
        <v>0.5</v>
      </c>
      <c r="F17" s="8">
        <v>0.1</v>
      </c>
      <c r="G17" s="8">
        <v>1</v>
      </c>
      <c r="H17" s="9">
        <f t="shared" ref="H17:H22" si="2">E17*4.1+F17*9.3+G17*4.1</f>
        <v>7.08</v>
      </c>
      <c r="I17" s="8">
        <v>0</v>
      </c>
      <c r="J17" s="8">
        <v>3</v>
      </c>
      <c r="K17" s="8">
        <v>0</v>
      </c>
      <c r="L17" s="8">
        <v>0</v>
      </c>
      <c r="M17" s="8">
        <v>0</v>
      </c>
      <c r="N17" s="8">
        <v>13.8</v>
      </c>
      <c r="O17" s="10">
        <v>8.4</v>
      </c>
      <c r="P17" s="8">
        <v>14.4</v>
      </c>
      <c r="Q17" s="10">
        <v>0.4</v>
      </c>
      <c r="R17" s="8">
        <v>84.6</v>
      </c>
      <c r="S17" s="8">
        <v>0</v>
      </c>
      <c r="T17" s="8">
        <v>0</v>
      </c>
      <c r="U17" s="8">
        <v>0</v>
      </c>
    </row>
    <row r="18" spans="1:21" ht="30.75" customHeight="1" x14ac:dyDescent="0.25">
      <c r="A18" s="6">
        <v>2011</v>
      </c>
      <c r="B18" s="6">
        <v>102</v>
      </c>
      <c r="C18" s="7" t="s">
        <v>42</v>
      </c>
      <c r="D18" s="6">
        <v>250</v>
      </c>
      <c r="E18" s="8">
        <v>7.5</v>
      </c>
      <c r="F18" s="8">
        <v>6.9</v>
      </c>
      <c r="G18" s="8">
        <v>18.899999999999999</v>
      </c>
      <c r="H18" s="9">
        <f t="shared" si="2"/>
        <v>172.40999999999997</v>
      </c>
      <c r="I18" s="8">
        <v>0.2</v>
      </c>
      <c r="J18" s="8">
        <v>4.7</v>
      </c>
      <c r="K18" s="8">
        <v>0.3</v>
      </c>
      <c r="L18" s="8">
        <v>0</v>
      </c>
      <c r="M18" s="8">
        <v>0.1</v>
      </c>
      <c r="N18" s="8">
        <v>36.9</v>
      </c>
      <c r="O18" s="10">
        <v>33.799999999999997</v>
      </c>
      <c r="P18" s="8">
        <v>94</v>
      </c>
      <c r="Q18" s="10">
        <v>2.1</v>
      </c>
      <c r="R18" s="8">
        <v>6.5</v>
      </c>
      <c r="S18" s="8">
        <v>0.08</v>
      </c>
      <c r="T18" s="8">
        <v>0</v>
      </c>
      <c r="U18" s="8">
        <v>0</v>
      </c>
    </row>
    <row r="19" spans="1:21" ht="31.9" customHeight="1" x14ac:dyDescent="0.25">
      <c r="A19" s="6">
        <v>2011</v>
      </c>
      <c r="B19" s="6">
        <v>295</v>
      </c>
      <c r="C19" s="7" t="s">
        <v>43</v>
      </c>
      <c r="D19" s="6">
        <v>100</v>
      </c>
      <c r="E19" s="8">
        <v>12.7</v>
      </c>
      <c r="F19" s="8">
        <v>16.100000000000001</v>
      </c>
      <c r="G19" s="8">
        <v>11.4</v>
      </c>
      <c r="H19" s="9">
        <f t="shared" si="2"/>
        <v>248.54000000000002</v>
      </c>
      <c r="I19" s="8">
        <v>0.1</v>
      </c>
      <c r="J19" s="8">
        <v>0.4</v>
      </c>
      <c r="K19" s="8">
        <v>0</v>
      </c>
      <c r="L19" s="8">
        <v>0</v>
      </c>
      <c r="M19" s="8">
        <v>0.1</v>
      </c>
      <c r="N19" s="8">
        <v>22.4</v>
      </c>
      <c r="O19" s="10">
        <v>18.600000000000001</v>
      </c>
      <c r="P19" s="8">
        <v>131.1</v>
      </c>
      <c r="Q19" s="10">
        <v>0.1</v>
      </c>
      <c r="R19" s="8">
        <v>16.600000000000001</v>
      </c>
      <c r="S19" s="8">
        <v>0.09</v>
      </c>
      <c r="T19" s="8">
        <v>0</v>
      </c>
      <c r="U19" s="8">
        <v>0</v>
      </c>
    </row>
    <row r="20" spans="1:21" ht="21.75" customHeight="1" x14ac:dyDescent="0.25">
      <c r="A20" s="6">
        <v>2008</v>
      </c>
      <c r="B20" s="6">
        <v>141</v>
      </c>
      <c r="C20" s="7" t="s">
        <v>44</v>
      </c>
      <c r="D20" s="6">
        <v>150</v>
      </c>
      <c r="E20" s="8">
        <v>2.8</v>
      </c>
      <c r="F20" s="8">
        <v>2.9</v>
      </c>
      <c r="G20" s="8">
        <v>45.8</v>
      </c>
      <c r="H20" s="9">
        <f t="shared" si="2"/>
        <v>226.22999999999996</v>
      </c>
      <c r="I20" s="8">
        <v>0.1</v>
      </c>
      <c r="J20" s="8">
        <v>11.7</v>
      </c>
      <c r="K20" s="18">
        <v>259.10000000000002</v>
      </c>
      <c r="L20" s="8">
        <v>0</v>
      </c>
      <c r="M20" s="8">
        <v>0.1</v>
      </c>
      <c r="N20" s="8">
        <v>47.1</v>
      </c>
      <c r="O20" s="10">
        <v>13.9</v>
      </c>
      <c r="P20" s="8">
        <v>38.1</v>
      </c>
      <c r="Q20" s="10">
        <v>0.3</v>
      </c>
      <c r="R20" s="8">
        <v>45.6</v>
      </c>
      <c r="S20" s="8">
        <v>0.05</v>
      </c>
      <c r="T20" s="8">
        <v>0</v>
      </c>
      <c r="U20" s="8">
        <v>0</v>
      </c>
    </row>
    <row r="21" spans="1:21" ht="12.4" customHeight="1" x14ac:dyDescent="0.25">
      <c r="A21" s="6">
        <v>2008</v>
      </c>
      <c r="B21" s="6">
        <v>436</v>
      </c>
      <c r="C21" s="7" t="s">
        <v>45</v>
      </c>
      <c r="D21" s="6">
        <v>180</v>
      </c>
      <c r="E21" s="8">
        <v>0.1</v>
      </c>
      <c r="F21" s="8">
        <v>0</v>
      </c>
      <c r="G21" s="8">
        <v>14.9</v>
      </c>
      <c r="H21" s="9">
        <f t="shared" si="2"/>
        <v>61.499999999999993</v>
      </c>
      <c r="I21" s="8">
        <v>0</v>
      </c>
      <c r="J21" s="8">
        <v>2.2999999999999998</v>
      </c>
      <c r="K21" s="8">
        <v>0</v>
      </c>
      <c r="L21" s="8">
        <v>0</v>
      </c>
      <c r="M21" s="8">
        <v>0</v>
      </c>
      <c r="N21" s="8">
        <v>13.3</v>
      </c>
      <c r="O21" s="10">
        <v>3.3</v>
      </c>
      <c r="P21" s="8">
        <v>2.9</v>
      </c>
      <c r="Q21" s="10">
        <v>0.1</v>
      </c>
      <c r="R21" s="8">
        <v>24.5</v>
      </c>
      <c r="S21" s="8">
        <v>0</v>
      </c>
      <c r="T21" s="8">
        <v>0</v>
      </c>
      <c r="U21" s="8">
        <v>0</v>
      </c>
    </row>
    <row r="22" spans="1:21" ht="12.4" customHeight="1" x14ac:dyDescent="0.25">
      <c r="A22" s="6">
        <v>2008</v>
      </c>
      <c r="B22" s="6" t="s">
        <v>35</v>
      </c>
      <c r="C22" s="7" t="s">
        <v>46</v>
      </c>
      <c r="D22" s="6">
        <v>20</v>
      </c>
      <c r="E22" s="8">
        <v>1.3</v>
      </c>
      <c r="F22" s="8">
        <v>0.2</v>
      </c>
      <c r="G22" s="8">
        <v>8.5</v>
      </c>
      <c r="H22" s="9">
        <f t="shared" si="2"/>
        <v>42.039999999999992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3.6</v>
      </c>
      <c r="O22" s="10">
        <v>3.8</v>
      </c>
      <c r="P22" s="8">
        <v>17.399999999999999</v>
      </c>
      <c r="Q22" s="10">
        <v>0.8</v>
      </c>
      <c r="R22" s="8">
        <v>27.2</v>
      </c>
      <c r="S22" s="8">
        <v>0.1</v>
      </c>
      <c r="T22" s="8">
        <v>0</v>
      </c>
      <c r="U22" s="8">
        <v>0</v>
      </c>
    </row>
    <row r="23" spans="1:21" ht="12.4" customHeight="1" x14ac:dyDescent="0.25">
      <c r="A23" s="124" t="s">
        <v>37</v>
      </c>
      <c r="B23" s="125"/>
      <c r="C23" s="125"/>
      <c r="D23" s="12">
        <f t="shared" ref="D23:U23" si="3">SUM(D17:D22)</f>
        <v>760</v>
      </c>
      <c r="E23" s="14">
        <f t="shared" si="3"/>
        <v>24.900000000000002</v>
      </c>
      <c r="F23" s="14">
        <f t="shared" si="3"/>
        <v>26.2</v>
      </c>
      <c r="G23" s="14">
        <f t="shared" si="3"/>
        <v>100.5</v>
      </c>
      <c r="H23" s="14">
        <f t="shared" si="3"/>
        <v>757.8</v>
      </c>
      <c r="I23" s="14">
        <f t="shared" si="3"/>
        <v>0.4</v>
      </c>
      <c r="J23" s="14">
        <f t="shared" si="3"/>
        <v>22.099999999999998</v>
      </c>
      <c r="K23" s="19">
        <f t="shared" si="3"/>
        <v>259.40000000000003</v>
      </c>
      <c r="L23" s="14">
        <f t="shared" si="3"/>
        <v>0</v>
      </c>
      <c r="M23" s="14">
        <f t="shared" si="3"/>
        <v>0.30000000000000004</v>
      </c>
      <c r="N23" s="14">
        <f t="shared" si="3"/>
        <v>137.1</v>
      </c>
      <c r="O23" s="14">
        <f t="shared" si="3"/>
        <v>81.8</v>
      </c>
      <c r="P23" s="14">
        <f t="shared" si="3"/>
        <v>297.89999999999998</v>
      </c>
      <c r="Q23" s="14">
        <f t="shared" si="3"/>
        <v>3.8</v>
      </c>
      <c r="R23" s="14">
        <f t="shared" si="3"/>
        <v>204.99999999999997</v>
      </c>
      <c r="S23" s="14">
        <f t="shared" si="3"/>
        <v>0.31999999999999995</v>
      </c>
      <c r="T23" s="14">
        <f t="shared" si="3"/>
        <v>0</v>
      </c>
      <c r="U23" s="14">
        <f t="shared" si="3"/>
        <v>0</v>
      </c>
    </row>
    <row r="24" spans="1:21" ht="12.4" customHeight="1" x14ac:dyDescent="0.25">
      <c r="A24" s="124" t="s">
        <v>47</v>
      </c>
      <c r="B24" s="125"/>
      <c r="C24" s="125"/>
      <c r="D24" s="126"/>
      <c r="E24" s="14">
        <f t="shared" ref="E24:R24" si="4">E12+E15+E23</f>
        <v>46.7</v>
      </c>
      <c r="F24" s="14">
        <f t="shared" si="4"/>
        <v>47.4</v>
      </c>
      <c r="G24" s="14">
        <f t="shared" si="4"/>
        <v>178.60000000000002</v>
      </c>
      <c r="H24" s="14">
        <f t="shared" si="4"/>
        <v>1364.55</v>
      </c>
      <c r="I24" s="14">
        <f t="shared" si="4"/>
        <v>0.70000000000000007</v>
      </c>
      <c r="J24" s="14">
        <f t="shared" si="4"/>
        <v>33.699999999999996</v>
      </c>
      <c r="K24" s="19">
        <f t="shared" si="4"/>
        <v>354.70000000000005</v>
      </c>
      <c r="L24" s="14">
        <f t="shared" si="4"/>
        <v>5.4</v>
      </c>
      <c r="M24" s="14">
        <f t="shared" si="4"/>
        <v>0.70000000000000007</v>
      </c>
      <c r="N24" s="14">
        <f t="shared" si="4"/>
        <v>553.9</v>
      </c>
      <c r="O24" s="14">
        <f t="shared" si="4"/>
        <v>125.3</v>
      </c>
      <c r="P24" s="14">
        <f t="shared" si="4"/>
        <v>562.20000000000005</v>
      </c>
      <c r="Q24" s="14">
        <f t="shared" si="4"/>
        <v>6.8000000000000007</v>
      </c>
      <c r="R24" s="14">
        <f t="shared" si="4"/>
        <v>554.4</v>
      </c>
      <c r="S24" s="14">
        <v>0.5</v>
      </c>
      <c r="T24" s="14">
        <f>T12+T15+T23</f>
        <v>1.6</v>
      </c>
      <c r="U24" s="20">
        <f>U12+U15+U23</f>
        <v>1.6E-2</v>
      </c>
    </row>
    <row r="25" spans="1:21" ht="14.25" customHeight="1" x14ac:dyDescent="0.25">
      <c r="A25" s="124" t="s">
        <v>48</v>
      </c>
      <c r="B25" s="125"/>
      <c r="C25" s="125"/>
      <c r="D25" s="125"/>
      <c r="E25" s="21">
        <v>1</v>
      </c>
      <c r="F25" s="21">
        <v>1</v>
      </c>
      <c r="G25" s="21">
        <v>4</v>
      </c>
      <c r="H25" s="22" t="s">
        <v>35</v>
      </c>
      <c r="I25" s="22" t="s">
        <v>35</v>
      </c>
      <c r="J25" s="22" t="s">
        <v>35</v>
      </c>
      <c r="K25" s="22" t="s">
        <v>35</v>
      </c>
      <c r="L25" s="22" t="s">
        <v>35</v>
      </c>
      <c r="M25" s="22" t="s">
        <v>35</v>
      </c>
      <c r="N25" s="22" t="s">
        <v>35</v>
      </c>
      <c r="O25" s="22" t="s">
        <v>35</v>
      </c>
      <c r="P25" s="22" t="s">
        <v>35</v>
      </c>
      <c r="Q25" s="22" t="s">
        <v>35</v>
      </c>
      <c r="R25" s="22" t="s">
        <v>35</v>
      </c>
      <c r="S25" s="22" t="s">
        <v>35</v>
      </c>
      <c r="T25" s="22" t="s">
        <v>35</v>
      </c>
      <c r="U25" s="22" t="s">
        <v>35</v>
      </c>
    </row>
    <row r="26" spans="1:21" ht="14.25" customHeight="1" x14ac:dyDescent="0.25">
      <c r="A26" s="23"/>
      <c r="B26" s="23"/>
      <c r="C26" s="23"/>
      <c r="D26" s="23"/>
      <c r="E26" s="24"/>
      <c r="F26" s="24"/>
      <c r="G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4.25" customHeight="1" x14ac:dyDescent="0.25">
      <c r="A27" s="23"/>
      <c r="B27" s="23"/>
      <c r="C27" s="23"/>
      <c r="D27" s="23"/>
      <c r="E27" s="24"/>
      <c r="F27" s="24"/>
      <c r="G27" s="2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4.25" customHeight="1" x14ac:dyDescent="0.25">
      <c r="A28" s="23"/>
      <c r="B28" s="23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4.25" customHeight="1" x14ac:dyDescent="0.25">
      <c r="A29" s="132" t="s">
        <v>99</v>
      </c>
      <c r="B29" s="132"/>
      <c r="C29" s="132"/>
      <c r="D29" s="132" t="s">
        <v>98</v>
      </c>
      <c r="E29" s="132"/>
      <c r="F29" s="132"/>
      <c r="G29" s="132"/>
      <c r="H29" s="13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4.25" customHeight="1" x14ac:dyDescent="0.25">
      <c r="A30" s="132" t="s">
        <v>1</v>
      </c>
      <c r="B30" s="132"/>
      <c r="C30" s="132"/>
      <c r="D30" s="132" t="s">
        <v>2</v>
      </c>
      <c r="E30" s="132"/>
      <c r="F30" s="132"/>
      <c r="G30" s="132"/>
      <c r="H30" s="13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4.25" customHeight="1" x14ac:dyDescent="0.25">
      <c r="A31" s="144" t="s">
        <v>3</v>
      </c>
      <c r="B31" s="144"/>
      <c r="C31" s="144"/>
      <c r="D31" s="144" t="s">
        <v>4</v>
      </c>
      <c r="E31" s="144"/>
      <c r="F31" s="144"/>
      <c r="G31" s="144"/>
      <c r="H31" s="14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4.2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ht="33" customHeight="1" x14ac:dyDescent="0.25">
      <c r="A33" s="133" t="s">
        <v>5</v>
      </c>
      <c r="B33" s="133" t="s">
        <v>6</v>
      </c>
      <c r="C33" s="135" t="s">
        <v>7</v>
      </c>
      <c r="D33" s="133" t="s">
        <v>8</v>
      </c>
      <c r="E33" s="129" t="s">
        <v>9</v>
      </c>
      <c r="F33" s="130"/>
      <c r="G33" s="131"/>
      <c r="H33" s="127" t="s">
        <v>10</v>
      </c>
      <c r="I33" s="129" t="s">
        <v>11</v>
      </c>
      <c r="J33" s="130"/>
      <c r="K33" s="130"/>
      <c r="L33" s="130"/>
      <c r="M33" s="131"/>
      <c r="N33" s="129" t="s">
        <v>12</v>
      </c>
      <c r="O33" s="130"/>
      <c r="P33" s="130"/>
      <c r="Q33" s="130"/>
      <c r="R33" s="130"/>
      <c r="S33" s="130"/>
      <c r="T33" s="130"/>
      <c r="U33" s="131"/>
    </row>
    <row r="34" spans="1:21" ht="31.15" customHeight="1" x14ac:dyDescent="0.25">
      <c r="A34" s="134"/>
      <c r="B34" s="134"/>
      <c r="C34" s="136"/>
      <c r="D34" s="134"/>
      <c r="E34" s="1" t="s">
        <v>13</v>
      </c>
      <c r="F34" s="1" t="s">
        <v>14</v>
      </c>
      <c r="G34" s="1" t="s">
        <v>15</v>
      </c>
      <c r="H34" s="128"/>
      <c r="I34" s="1" t="s">
        <v>16</v>
      </c>
      <c r="J34" s="1" t="s">
        <v>17</v>
      </c>
      <c r="K34" s="1" t="s">
        <v>18</v>
      </c>
      <c r="L34" s="1" t="s">
        <v>19</v>
      </c>
      <c r="M34" s="1" t="s">
        <v>20</v>
      </c>
      <c r="N34" s="1" t="s">
        <v>21</v>
      </c>
      <c r="O34" s="2" t="s">
        <v>22</v>
      </c>
      <c r="P34" s="1" t="s">
        <v>23</v>
      </c>
      <c r="Q34" s="2" t="s">
        <v>24</v>
      </c>
      <c r="R34" s="1" t="s">
        <v>25</v>
      </c>
      <c r="S34" s="1" t="s">
        <v>26</v>
      </c>
      <c r="T34" s="1" t="s">
        <v>27</v>
      </c>
      <c r="U34" s="1" t="s">
        <v>28</v>
      </c>
    </row>
    <row r="35" spans="1:21" ht="14.65" customHeight="1" x14ac:dyDescent="0.25">
      <c r="A35" s="3" t="s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</row>
    <row r="36" spans="1:21" ht="45" customHeight="1" x14ac:dyDescent="0.25">
      <c r="A36" s="6">
        <v>2011</v>
      </c>
      <c r="B36" s="6">
        <v>182</v>
      </c>
      <c r="C36" s="7" t="s">
        <v>49</v>
      </c>
      <c r="D36" s="6">
        <v>150</v>
      </c>
      <c r="E36" s="8">
        <v>11.7</v>
      </c>
      <c r="F36" s="8">
        <v>6.1</v>
      </c>
      <c r="G36" s="8">
        <v>29.7</v>
      </c>
      <c r="H36" s="9">
        <f>E36*4.1+F36*9.3+G36*4.1</f>
        <v>226.46999999999997</v>
      </c>
      <c r="I36" s="8">
        <v>0</v>
      </c>
      <c r="J36" s="8">
        <v>0.4</v>
      </c>
      <c r="K36" s="18">
        <v>123.6</v>
      </c>
      <c r="L36" s="8">
        <v>0.1</v>
      </c>
      <c r="M36" s="8">
        <v>0.1</v>
      </c>
      <c r="N36" s="8">
        <v>120.4</v>
      </c>
      <c r="O36" s="10">
        <v>8.4</v>
      </c>
      <c r="P36" s="8">
        <v>2.2000000000000002</v>
      </c>
      <c r="Q36" s="10">
        <v>0.1</v>
      </c>
      <c r="R36" s="8">
        <v>5.3</v>
      </c>
      <c r="S36" s="8">
        <v>0.12</v>
      </c>
      <c r="T36" s="8">
        <v>0</v>
      </c>
      <c r="U36" s="27">
        <v>1.6E-2</v>
      </c>
    </row>
    <row r="37" spans="1:21" ht="22.9" customHeight="1" x14ac:dyDescent="0.25">
      <c r="A37" s="6">
        <v>2008</v>
      </c>
      <c r="B37" s="6">
        <v>431</v>
      </c>
      <c r="C37" s="7" t="s">
        <v>50</v>
      </c>
      <c r="D37" s="6" t="s">
        <v>51</v>
      </c>
      <c r="E37" s="8">
        <v>0</v>
      </c>
      <c r="F37" s="8">
        <v>0</v>
      </c>
      <c r="G37" s="8">
        <v>9.8000000000000007</v>
      </c>
      <c r="H37" s="9">
        <f>E37*4.1+F37*9.3+G37*4.1</f>
        <v>40.18</v>
      </c>
      <c r="I37" s="8">
        <v>0</v>
      </c>
      <c r="J37" s="8">
        <v>0.8</v>
      </c>
      <c r="K37" s="8">
        <v>0</v>
      </c>
      <c r="L37" s="8">
        <v>0</v>
      </c>
      <c r="M37" s="8">
        <v>0</v>
      </c>
      <c r="N37" s="8">
        <v>7.4</v>
      </c>
      <c r="O37" s="10">
        <v>1.8</v>
      </c>
      <c r="P37" s="8">
        <v>1</v>
      </c>
      <c r="Q37" s="10">
        <v>0</v>
      </c>
      <c r="R37" s="8">
        <v>8.9</v>
      </c>
      <c r="S37" s="8">
        <v>0</v>
      </c>
      <c r="T37" s="8">
        <v>0</v>
      </c>
      <c r="U37" s="8">
        <v>0</v>
      </c>
    </row>
    <row r="38" spans="1:21" ht="12.4" customHeight="1" x14ac:dyDescent="0.25">
      <c r="A38" s="6">
        <v>2008</v>
      </c>
      <c r="B38" s="6">
        <v>1</v>
      </c>
      <c r="C38" s="7" t="s">
        <v>52</v>
      </c>
      <c r="D38" s="6" t="s">
        <v>53</v>
      </c>
      <c r="E38" s="8">
        <v>3.1</v>
      </c>
      <c r="F38" s="8">
        <v>9.4</v>
      </c>
      <c r="G38" s="8">
        <v>20.6</v>
      </c>
      <c r="H38" s="9">
        <f t="shared" ref="H38:H39" si="5">E38*4.1+F38*9.3+G38*4.1</f>
        <v>184.59</v>
      </c>
      <c r="I38" s="8">
        <v>0</v>
      </c>
      <c r="J38" s="8">
        <v>0</v>
      </c>
      <c r="K38" s="8">
        <v>0.1</v>
      </c>
      <c r="L38" s="8">
        <v>0.2</v>
      </c>
      <c r="M38" s="8">
        <v>0</v>
      </c>
      <c r="N38" s="8">
        <v>8.8000000000000007</v>
      </c>
      <c r="O38" s="10">
        <v>5.2</v>
      </c>
      <c r="P38" s="8">
        <v>27.9</v>
      </c>
      <c r="Q38" s="10">
        <v>0.4</v>
      </c>
      <c r="R38" s="8">
        <v>38.299999999999997</v>
      </c>
      <c r="S38" s="8">
        <v>0</v>
      </c>
      <c r="T38" s="8">
        <v>0</v>
      </c>
      <c r="U38" s="8">
        <v>0</v>
      </c>
    </row>
    <row r="39" spans="1:21" ht="12.4" customHeight="1" x14ac:dyDescent="0.25">
      <c r="A39" s="6">
        <v>2008</v>
      </c>
      <c r="B39" s="6" t="s">
        <v>35</v>
      </c>
      <c r="C39" s="7" t="s">
        <v>54</v>
      </c>
      <c r="D39" s="6">
        <v>100</v>
      </c>
      <c r="E39" s="8">
        <v>0.8</v>
      </c>
      <c r="F39" s="8">
        <v>0.2</v>
      </c>
      <c r="G39" s="8">
        <v>7.5</v>
      </c>
      <c r="H39" s="9">
        <f t="shared" si="5"/>
        <v>35.89</v>
      </c>
      <c r="I39" s="8">
        <v>0.1</v>
      </c>
      <c r="J39" s="8">
        <v>7.9</v>
      </c>
      <c r="K39" s="8">
        <v>0</v>
      </c>
      <c r="L39" s="8">
        <v>0</v>
      </c>
      <c r="M39" s="8">
        <v>0</v>
      </c>
      <c r="N39" s="8">
        <v>34.9</v>
      </c>
      <c r="O39" s="10">
        <v>11</v>
      </c>
      <c r="P39" s="8">
        <v>17</v>
      </c>
      <c r="Q39" s="10">
        <v>0.1</v>
      </c>
      <c r="R39" s="8">
        <v>154.69999999999999</v>
      </c>
      <c r="S39" s="8">
        <v>0</v>
      </c>
      <c r="T39" s="8">
        <v>0.1</v>
      </c>
      <c r="U39" s="8">
        <v>0</v>
      </c>
    </row>
    <row r="40" spans="1:21" ht="12.4" customHeight="1" x14ac:dyDescent="0.25">
      <c r="A40" s="124" t="s">
        <v>37</v>
      </c>
      <c r="B40" s="125"/>
      <c r="C40" s="125"/>
      <c r="D40" s="12">
        <v>500</v>
      </c>
      <c r="E40" s="13">
        <f t="shared" ref="E40:U40" si="6">SUM(E36:E39)</f>
        <v>15.6</v>
      </c>
      <c r="F40" s="13">
        <f t="shared" si="6"/>
        <v>15.7</v>
      </c>
      <c r="G40" s="13">
        <f t="shared" si="6"/>
        <v>67.599999999999994</v>
      </c>
      <c r="H40" s="13">
        <f t="shared" si="6"/>
        <v>487.13</v>
      </c>
      <c r="I40" s="13">
        <f t="shared" si="6"/>
        <v>0.1</v>
      </c>
      <c r="J40" s="28">
        <f t="shared" si="6"/>
        <v>9.1000000000000014</v>
      </c>
      <c r="K40" s="29">
        <f t="shared" si="6"/>
        <v>123.69999999999999</v>
      </c>
      <c r="L40" s="13">
        <f t="shared" si="6"/>
        <v>0.30000000000000004</v>
      </c>
      <c r="M40" s="13">
        <f t="shared" si="6"/>
        <v>0.1</v>
      </c>
      <c r="N40" s="29">
        <f t="shared" si="6"/>
        <v>171.50000000000003</v>
      </c>
      <c r="O40" s="13">
        <f t="shared" si="6"/>
        <v>26.400000000000002</v>
      </c>
      <c r="P40" s="13">
        <f t="shared" si="6"/>
        <v>48.099999999999994</v>
      </c>
      <c r="Q40" s="13">
        <f t="shared" si="6"/>
        <v>0.6</v>
      </c>
      <c r="R40" s="13">
        <f t="shared" si="6"/>
        <v>207.2</v>
      </c>
      <c r="S40" s="13">
        <f t="shared" si="6"/>
        <v>0.12</v>
      </c>
      <c r="T40" s="29">
        <f t="shared" si="6"/>
        <v>0.1</v>
      </c>
      <c r="U40" s="41">
        <f t="shared" si="6"/>
        <v>1.6E-2</v>
      </c>
    </row>
    <row r="41" spans="1:21" ht="14.65" customHeight="1" x14ac:dyDescent="0.25">
      <c r="A41" s="17" t="s">
        <v>38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6"/>
    </row>
    <row r="42" spans="1:21" ht="12.4" customHeight="1" x14ac:dyDescent="0.25">
      <c r="A42" s="6">
        <v>2011</v>
      </c>
      <c r="B42" s="6">
        <v>385</v>
      </c>
      <c r="C42" s="7" t="s">
        <v>39</v>
      </c>
      <c r="D42" s="6">
        <v>200</v>
      </c>
      <c r="E42" s="8">
        <v>6</v>
      </c>
      <c r="F42" s="8">
        <v>5</v>
      </c>
      <c r="G42" s="8">
        <v>9.4</v>
      </c>
      <c r="H42" s="9">
        <f>E42*4.1+F42*9.3+G42*4.1</f>
        <v>109.63999999999999</v>
      </c>
      <c r="I42" s="8">
        <v>0.1</v>
      </c>
      <c r="J42" s="8">
        <v>1.1000000000000001</v>
      </c>
      <c r="K42" s="8">
        <v>0</v>
      </c>
      <c r="L42" s="8">
        <v>0</v>
      </c>
      <c r="M42" s="8">
        <v>0.2</v>
      </c>
      <c r="N42" s="8">
        <v>215.2</v>
      </c>
      <c r="O42" s="10">
        <v>23.6</v>
      </c>
      <c r="P42" s="8">
        <v>151.9</v>
      </c>
      <c r="Q42" s="10">
        <v>0.2</v>
      </c>
      <c r="R42" s="8">
        <v>8.1</v>
      </c>
      <c r="S42" s="8">
        <v>0</v>
      </c>
      <c r="T42" s="8">
        <v>0</v>
      </c>
      <c r="U42" s="8">
        <v>0</v>
      </c>
    </row>
    <row r="43" spans="1:21" ht="12.4" customHeight="1" x14ac:dyDescent="0.25">
      <c r="A43" s="124" t="s">
        <v>37</v>
      </c>
      <c r="B43" s="125"/>
      <c r="C43" s="125"/>
      <c r="D43" s="12">
        <v>200</v>
      </c>
      <c r="E43" s="14">
        <f t="shared" ref="E43:U43" si="7">SUM(E42)</f>
        <v>6</v>
      </c>
      <c r="F43" s="14">
        <f t="shared" si="7"/>
        <v>5</v>
      </c>
      <c r="G43" s="14">
        <f t="shared" si="7"/>
        <v>9.4</v>
      </c>
      <c r="H43" s="14">
        <f t="shared" si="7"/>
        <v>109.63999999999999</v>
      </c>
      <c r="I43" s="14">
        <f t="shared" si="7"/>
        <v>0.1</v>
      </c>
      <c r="J43" s="14">
        <f t="shared" si="7"/>
        <v>1.1000000000000001</v>
      </c>
      <c r="K43" s="14">
        <f t="shared" si="7"/>
        <v>0</v>
      </c>
      <c r="L43" s="14">
        <f t="shared" si="7"/>
        <v>0</v>
      </c>
      <c r="M43" s="14">
        <f t="shared" si="7"/>
        <v>0.2</v>
      </c>
      <c r="N43" s="14">
        <f t="shared" si="7"/>
        <v>215.2</v>
      </c>
      <c r="O43" s="14">
        <f t="shared" si="7"/>
        <v>23.6</v>
      </c>
      <c r="P43" s="14">
        <f t="shared" si="7"/>
        <v>151.9</v>
      </c>
      <c r="Q43" s="14">
        <f t="shared" si="7"/>
        <v>0.2</v>
      </c>
      <c r="R43" s="14">
        <f t="shared" si="7"/>
        <v>8.1</v>
      </c>
      <c r="S43" s="14">
        <f t="shared" si="7"/>
        <v>0</v>
      </c>
      <c r="T43" s="14">
        <f t="shared" si="7"/>
        <v>0</v>
      </c>
      <c r="U43" s="14">
        <f t="shared" si="7"/>
        <v>0</v>
      </c>
    </row>
    <row r="44" spans="1:21" ht="14.65" customHeight="1" x14ac:dyDescent="0.25">
      <c r="A44" s="17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6"/>
    </row>
    <row r="45" spans="1:21" ht="12.4" customHeight="1" x14ac:dyDescent="0.25">
      <c r="A45" s="6">
        <v>2008</v>
      </c>
      <c r="B45" s="6">
        <v>3</v>
      </c>
      <c r="C45" s="7" t="s">
        <v>55</v>
      </c>
      <c r="D45" s="6">
        <v>60</v>
      </c>
      <c r="E45" s="8">
        <v>0.7</v>
      </c>
      <c r="F45" s="8">
        <v>0.1</v>
      </c>
      <c r="G45" s="8">
        <v>2.2999999999999998</v>
      </c>
      <c r="H45" s="9">
        <f t="shared" ref="H45:H48" si="8">E45*4.1+F45*9.3+G45*4.1</f>
        <v>13.229999999999997</v>
      </c>
      <c r="I45" s="8">
        <v>0</v>
      </c>
      <c r="J45" s="8">
        <v>15.1</v>
      </c>
      <c r="K45" s="8">
        <v>67.2</v>
      </c>
      <c r="L45" s="8">
        <v>0</v>
      </c>
      <c r="M45" s="8">
        <v>0</v>
      </c>
      <c r="N45" s="8">
        <v>8.4</v>
      </c>
      <c r="O45" s="10">
        <v>12.1</v>
      </c>
      <c r="P45" s="8">
        <v>15.7</v>
      </c>
      <c r="Q45" s="10">
        <v>0.6</v>
      </c>
      <c r="R45" s="8">
        <v>174.9</v>
      </c>
      <c r="S45" s="8">
        <v>0.02</v>
      </c>
      <c r="T45" s="8">
        <v>0</v>
      </c>
      <c r="U45" s="8">
        <v>0</v>
      </c>
    </row>
    <row r="46" spans="1:21" ht="50.45" customHeight="1" x14ac:dyDescent="0.25">
      <c r="A46" s="6">
        <v>2011</v>
      </c>
      <c r="B46" s="6">
        <v>88</v>
      </c>
      <c r="C46" s="7" t="s">
        <v>56</v>
      </c>
      <c r="D46" s="6">
        <v>250</v>
      </c>
      <c r="E46" s="8">
        <v>5</v>
      </c>
      <c r="F46" s="8">
        <v>9</v>
      </c>
      <c r="G46" s="8">
        <v>29.4</v>
      </c>
      <c r="H46" s="9">
        <f t="shared" si="8"/>
        <v>224.73999999999998</v>
      </c>
      <c r="I46" s="8">
        <v>0.1</v>
      </c>
      <c r="J46" s="8">
        <v>3.6</v>
      </c>
      <c r="K46" s="8">
        <v>92.7</v>
      </c>
      <c r="L46" s="8">
        <v>0</v>
      </c>
      <c r="M46" s="8">
        <v>0.1</v>
      </c>
      <c r="N46" s="8">
        <v>57.4</v>
      </c>
      <c r="O46" s="10">
        <v>25.2</v>
      </c>
      <c r="P46" s="8">
        <v>65.099999999999994</v>
      </c>
      <c r="Q46" s="10">
        <v>1.2</v>
      </c>
      <c r="R46" s="8">
        <v>7.8</v>
      </c>
      <c r="S46" s="8">
        <v>0.03</v>
      </c>
      <c r="T46" s="8">
        <v>0</v>
      </c>
      <c r="U46" s="8">
        <v>0</v>
      </c>
    </row>
    <row r="47" spans="1:21" ht="23.45" customHeight="1" x14ac:dyDescent="0.25">
      <c r="A47" s="6">
        <v>2011</v>
      </c>
      <c r="B47" s="6">
        <v>284</v>
      </c>
      <c r="C47" s="7" t="s">
        <v>57</v>
      </c>
      <c r="D47" s="6">
        <v>100</v>
      </c>
      <c r="E47" s="8">
        <v>13.6</v>
      </c>
      <c r="F47" s="8">
        <v>11.2</v>
      </c>
      <c r="G47" s="8">
        <v>15.9</v>
      </c>
      <c r="H47" s="9">
        <f t="shared" si="8"/>
        <v>225.10999999999999</v>
      </c>
      <c r="I47" s="8">
        <v>0.3</v>
      </c>
      <c r="J47" s="8">
        <v>1</v>
      </c>
      <c r="K47" s="8">
        <v>68.599999999999994</v>
      </c>
      <c r="L47" s="8">
        <v>5</v>
      </c>
      <c r="M47" s="8">
        <v>0.3</v>
      </c>
      <c r="N47" s="8">
        <v>79.2</v>
      </c>
      <c r="O47" s="10">
        <v>8.8000000000000007</v>
      </c>
      <c r="P47" s="8">
        <v>182.4</v>
      </c>
      <c r="Q47" s="10">
        <v>2.7</v>
      </c>
      <c r="R47" s="8">
        <v>70.8</v>
      </c>
      <c r="S47" s="8">
        <v>0.2</v>
      </c>
      <c r="T47" s="8">
        <v>1.4</v>
      </c>
      <c r="U47" s="8">
        <v>0</v>
      </c>
    </row>
    <row r="48" spans="1:21" ht="21.75" customHeight="1" x14ac:dyDescent="0.25">
      <c r="A48" s="6">
        <v>2011</v>
      </c>
      <c r="B48" s="6">
        <v>305</v>
      </c>
      <c r="C48" s="7" t="s">
        <v>58</v>
      </c>
      <c r="D48" s="6">
        <v>150</v>
      </c>
      <c r="E48" s="8">
        <v>3.6</v>
      </c>
      <c r="F48" s="8">
        <v>4.7</v>
      </c>
      <c r="G48" s="8">
        <v>37.700000000000003</v>
      </c>
      <c r="H48" s="9">
        <f t="shared" si="8"/>
        <v>213.04</v>
      </c>
      <c r="I48" s="8">
        <v>0</v>
      </c>
      <c r="J48" s="8">
        <v>0</v>
      </c>
      <c r="K48" s="8">
        <v>0</v>
      </c>
      <c r="L48" s="8">
        <v>0.1</v>
      </c>
      <c r="M48" s="8">
        <v>0</v>
      </c>
      <c r="N48" s="8">
        <v>8.8000000000000007</v>
      </c>
      <c r="O48" s="10">
        <v>24.6</v>
      </c>
      <c r="P48" s="8">
        <v>71.7</v>
      </c>
      <c r="Q48" s="10">
        <v>0.5</v>
      </c>
      <c r="R48" s="8">
        <v>53.6</v>
      </c>
      <c r="S48" s="8">
        <v>7.0000000000000007E-2</v>
      </c>
      <c r="T48" s="8">
        <v>0</v>
      </c>
      <c r="U48" s="8">
        <v>0</v>
      </c>
    </row>
    <row r="49" spans="1:21" ht="21.75" customHeight="1" x14ac:dyDescent="0.25">
      <c r="A49" s="6">
        <v>2008</v>
      </c>
      <c r="B49" s="6">
        <v>430</v>
      </c>
      <c r="C49" s="7" t="s">
        <v>31</v>
      </c>
      <c r="D49" s="6" t="s">
        <v>32</v>
      </c>
      <c r="E49" s="8">
        <v>0</v>
      </c>
      <c r="F49" s="8">
        <v>0</v>
      </c>
      <c r="G49" s="8">
        <v>9.6999999999999993</v>
      </c>
      <c r="H49" s="9">
        <f>E49*4.1+F49*9.3+G49*4.1</f>
        <v>39.769999999999996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5.9</v>
      </c>
      <c r="O49" s="10">
        <v>1.3</v>
      </c>
      <c r="P49" s="8">
        <v>0</v>
      </c>
      <c r="Q49" s="10">
        <v>0</v>
      </c>
      <c r="R49" s="8">
        <v>0.7</v>
      </c>
      <c r="S49" s="8">
        <v>0</v>
      </c>
      <c r="T49" s="8">
        <v>0</v>
      </c>
      <c r="U49" s="8">
        <v>0</v>
      </c>
    </row>
    <row r="50" spans="1:21" ht="12.4" customHeight="1" x14ac:dyDescent="0.25">
      <c r="A50" s="6">
        <v>2008</v>
      </c>
      <c r="B50" s="6" t="s">
        <v>35</v>
      </c>
      <c r="C50" s="7" t="s">
        <v>46</v>
      </c>
      <c r="D50" s="6">
        <v>20</v>
      </c>
      <c r="E50" s="8">
        <v>1.3</v>
      </c>
      <c r="F50" s="8">
        <v>0.2</v>
      </c>
      <c r="G50" s="8">
        <v>8.5</v>
      </c>
      <c r="H50" s="9">
        <f t="shared" ref="H50" si="9">E50*4.1+F50*9.3+G50*4.1</f>
        <v>42.039999999999992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3.6</v>
      </c>
      <c r="O50" s="10">
        <v>3.8</v>
      </c>
      <c r="P50" s="8">
        <v>17.399999999999999</v>
      </c>
      <c r="Q50" s="10">
        <v>0.8</v>
      </c>
      <c r="R50" s="8">
        <v>27.2</v>
      </c>
      <c r="S50" s="8">
        <v>0.1</v>
      </c>
      <c r="T50" s="8">
        <v>0</v>
      </c>
      <c r="U50" s="8">
        <v>0</v>
      </c>
    </row>
    <row r="51" spans="1:21" ht="12.4" customHeight="1" x14ac:dyDescent="0.25">
      <c r="A51" s="124" t="s">
        <v>37</v>
      </c>
      <c r="B51" s="125"/>
      <c r="C51" s="125"/>
      <c r="D51" s="12">
        <v>780</v>
      </c>
      <c r="E51" s="13">
        <f t="shared" ref="E51:U51" si="10">SUM(E45:E50)</f>
        <v>24.200000000000003</v>
      </c>
      <c r="F51" s="13">
        <f t="shared" si="10"/>
        <v>25.199999999999996</v>
      </c>
      <c r="G51" s="13">
        <f t="shared" si="10"/>
        <v>103.50000000000001</v>
      </c>
      <c r="H51" s="13">
        <f>SUM(H45:H50)</f>
        <v>757.92999999999984</v>
      </c>
      <c r="I51" s="13">
        <f t="shared" si="10"/>
        <v>0.4</v>
      </c>
      <c r="J51" s="28">
        <f t="shared" si="10"/>
        <v>19.7</v>
      </c>
      <c r="K51" s="29">
        <f t="shared" si="10"/>
        <v>228.5</v>
      </c>
      <c r="L51" s="13">
        <f t="shared" si="10"/>
        <v>5.0999999999999996</v>
      </c>
      <c r="M51" s="13">
        <f t="shared" si="10"/>
        <v>0.4</v>
      </c>
      <c r="N51" s="29">
        <f>SUM(N45:N50)</f>
        <v>163.30000000000001</v>
      </c>
      <c r="O51" s="13">
        <f t="shared" si="10"/>
        <v>75.799999999999983</v>
      </c>
      <c r="P51" s="28">
        <f t="shared" si="10"/>
        <v>352.29999999999995</v>
      </c>
      <c r="Q51" s="13">
        <f t="shared" si="10"/>
        <v>5.8</v>
      </c>
      <c r="R51" s="13">
        <f t="shared" si="10"/>
        <v>335</v>
      </c>
      <c r="S51" s="13">
        <f>SUM(S45:S50)</f>
        <v>0.42000000000000004</v>
      </c>
      <c r="T51" s="28">
        <f t="shared" si="10"/>
        <v>1.4</v>
      </c>
      <c r="U51" s="13">
        <f t="shared" si="10"/>
        <v>0</v>
      </c>
    </row>
    <row r="52" spans="1:21" ht="12.4" customHeight="1" x14ac:dyDescent="0.25">
      <c r="A52" s="124" t="s">
        <v>47</v>
      </c>
      <c r="B52" s="125"/>
      <c r="C52" s="125"/>
      <c r="D52" s="126"/>
      <c r="E52" s="13">
        <f t="shared" ref="E52:T52" si="11">E40+E43+E51</f>
        <v>45.800000000000004</v>
      </c>
      <c r="F52" s="13">
        <f t="shared" si="11"/>
        <v>45.899999999999991</v>
      </c>
      <c r="G52" s="13">
        <f t="shared" si="11"/>
        <v>180.5</v>
      </c>
      <c r="H52" s="13">
        <f t="shared" si="11"/>
        <v>1354.6999999999998</v>
      </c>
      <c r="I52" s="13">
        <f t="shared" si="11"/>
        <v>0.60000000000000009</v>
      </c>
      <c r="J52" s="28">
        <f t="shared" si="11"/>
        <v>29.9</v>
      </c>
      <c r="K52" s="29">
        <f t="shared" si="11"/>
        <v>352.2</v>
      </c>
      <c r="L52" s="13">
        <f t="shared" si="11"/>
        <v>5.3999999999999995</v>
      </c>
      <c r="M52" s="13">
        <f t="shared" si="11"/>
        <v>0.70000000000000007</v>
      </c>
      <c r="N52" s="29">
        <f t="shared" si="11"/>
        <v>550</v>
      </c>
      <c r="O52" s="28">
        <f t="shared" si="11"/>
        <v>125.79999999999998</v>
      </c>
      <c r="P52" s="28">
        <f t="shared" si="11"/>
        <v>552.29999999999995</v>
      </c>
      <c r="Q52" s="13">
        <f t="shared" si="11"/>
        <v>6.6</v>
      </c>
      <c r="R52" s="28">
        <f t="shared" si="11"/>
        <v>550.29999999999995</v>
      </c>
      <c r="S52" s="13">
        <f t="shared" si="11"/>
        <v>0.54</v>
      </c>
      <c r="T52" s="28">
        <f t="shared" si="11"/>
        <v>1.5</v>
      </c>
      <c r="U52" s="20">
        <f>U40+U43+U51</f>
        <v>1.6E-2</v>
      </c>
    </row>
    <row r="53" spans="1:21" ht="14.25" customHeight="1" x14ac:dyDescent="0.25">
      <c r="A53" s="142" t="s">
        <v>48</v>
      </c>
      <c r="B53" s="143"/>
      <c r="C53" s="143"/>
      <c r="D53" s="143"/>
      <c r="E53" s="30">
        <v>1</v>
      </c>
      <c r="F53" s="30">
        <v>4</v>
      </c>
      <c r="G53" s="30">
        <v>4</v>
      </c>
      <c r="H53" s="22" t="s">
        <v>35</v>
      </c>
      <c r="I53" s="22" t="s">
        <v>35</v>
      </c>
      <c r="J53" s="22" t="s">
        <v>35</v>
      </c>
      <c r="K53" s="22" t="s">
        <v>35</v>
      </c>
      <c r="L53" s="22" t="s">
        <v>35</v>
      </c>
      <c r="M53" s="22" t="s">
        <v>35</v>
      </c>
      <c r="N53" s="22" t="s">
        <v>35</v>
      </c>
      <c r="O53" s="22" t="s">
        <v>35</v>
      </c>
      <c r="P53" s="22" t="s">
        <v>35</v>
      </c>
      <c r="Q53" s="22" t="s">
        <v>35</v>
      </c>
      <c r="R53" s="22" t="s">
        <v>35</v>
      </c>
      <c r="S53" s="22" t="s">
        <v>35</v>
      </c>
      <c r="T53" s="22" t="s">
        <v>35</v>
      </c>
      <c r="U53" s="22" t="s">
        <v>35</v>
      </c>
    </row>
    <row r="54" spans="1:21" ht="14.25" customHeight="1" x14ac:dyDescent="0.25">
      <c r="A54" s="132" t="s">
        <v>101</v>
      </c>
      <c r="B54" s="132"/>
      <c r="C54" s="132"/>
      <c r="D54" s="132" t="s">
        <v>102</v>
      </c>
      <c r="E54" s="132"/>
      <c r="F54" s="132"/>
      <c r="G54" s="132"/>
      <c r="H54" s="13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4.25" customHeight="1" x14ac:dyDescent="0.25">
      <c r="A55" s="132" t="s">
        <v>1</v>
      </c>
      <c r="B55" s="132"/>
      <c r="C55" s="132"/>
      <c r="D55" s="132" t="s">
        <v>2</v>
      </c>
      <c r="E55" s="132"/>
      <c r="F55" s="132"/>
      <c r="G55" s="132"/>
      <c r="H55" s="13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4.25" customHeight="1" x14ac:dyDescent="0.25">
      <c r="A56" s="144" t="s">
        <v>3</v>
      </c>
      <c r="B56" s="144"/>
      <c r="C56" s="144"/>
      <c r="D56" s="144" t="s">
        <v>4</v>
      </c>
      <c r="E56" s="144"/>
      <c r="F56" s="144"/>
      <c r="G56" s="144"/>
      <c r="H56" s="144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3.5" customHeight="1" x14ac:dyDescent="0.25">
      <c r="A57" s="145" t="s">
        <v>5</v>
      </c>
      <c r="B57" s="145" t="s">
        <v>6</v>
      </c>
      <c r="C57" s="146" t="s">
        <v>7</v>
      </c>
      <c r="D57" s="145" t="s">
        <v>8</v>
      </c>
      <c r="E57" s="136" t="s">
        <v>9</v>
      </c>
      <c r="F57" s="147"/>
      <c r="G57" s="148"/>
      <c r="H57" s="127" t="s">
        <v>10</v>
      </c>
      <c r="I57" s="129" t="s">
        <v>11</v>
      </c>
      <c r="J57" s="130"/>
      <c r="K57" s="130"/>
      <c r="L57" s="130"/>
      <c r="M57" s="131"/>
      <c r="N57" s="129" t="s">
        <v>12</v>
      </c>
      <c r="O57" s="130"/>
      <c r="P57" s="130"/>
      <c r="Q57" s="130"/>
      <c r="R57" s="130"/>
      <c r="S57" s="130"/>
      <c r="T57" s="130"/>
      <c r="U57" s="131"/>
    </row>
    <row r="58" spans="1:21" ht="34.15" customHeight="1" x14ac:dyDescent="0.25">
      <c r="A58" s="134"/>
      <c r="B58" s="134"/>
      <c r="C58" s="136"/>
      <c r="D58" s="134"/>
      <c r="E58" s="1" t="s">
        <v>13</v>
      </c>
      <c r="F58" s="1" t="s">
        <v>14</v>
      </c>
      <c r="G58" s="1" t="s">
        <v>15</v>
      </c>
      <c r="H58" s="128"/>
      <c r="I58" s="1" t="s">
        <v>16</v>
      </c>
      <c r="J58" s="1" t="s">
        <v>17</v>
      </c>
      <c r="K58" s="1" t="s">
        <v>18</v>
      </c>
      <c r="L58" s="1" t="s">
        <v>19</v>
      </c>
      <c r="M58" s="1" t="s">
        <v>20</v>
      </c>
      <c r="N58" s="1" t="s">
        <v>21</v>
      </c>
      <c r="O58" s="2" t="s">
        <v>22</v>
      </c>
      <c r="P58" s="1" t="s">
        <v>23</v>
      </c>
      <c r="Q58" s="2" t="s">
        <v>24</v>
      </c>
      <c r="R58" s="1" t="s">
        <v>25</v>
      </c>
      <c r="S58" s="1" t="s">
        <v>26</v>
      </c>
      <c r="T58" s="1" t="s">
        <v>27</v>
      </c>
      <c r="U58" s="1" t="s">
        <v>28</v>
      </c>
    </row>
    <row r="59" spans="1:21" ht="14.65" customHeight="1" x14ac:dyDescent="0.25">
      <c r="A59" s="3" t="s">
        <v>29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</row>
    <row r="60" spans="1:21" ht="35.450000000000003" customHeight="1" x14ac:dyDescent="0.25">
      <c r="A60" s="6">
        <v>2008</v>
      </c>
      <c r="B60" s="6">
        <v>224</v>
      </c>
      <c r="C60" s="7" t="s">
        <v>60</v>
      </c>
      <c r="D60" s="6" t="s">
        <v>61</v>
      </c>
      <c r="E60" s="8">
        <v>15.8</v>
      </c>
      <c r="F60" s="8">
        <v>15.6</v>
      </c>
      <c r="G60" s="8">
        <v>43.9</v>
      </c>
      <c r="H60" s="9">
        <f t="shared" ref="H60:H62" si="12">E60*4.1+F60*9.3+G60*4.1</f>
        <v>389.85</v>
      </c>
      <c r="I60" s="8">
        <v>0.2</v>
      </c>
      <c r="J60" s="8">
        <v>0.3</v>
      </c>
      <c r="K60" s="18">
        <v>187.5</v>
      </c>
      <c r="L60" s="8">
        <v>0.5</v>
      </c>
      <c r="M60" s="8">
        <v>0.3</v>
      </c>
      <c r="N60" s="8">
        <v>187.9</v>
      </c>
      <c r="O60" s="10">
        <v>15.2</v>
      </c>
      <c r="P60" s="8">
        <v>181.4</v>
      </c>
      <c r="Q60" s="10">
        <v>0</v>
      </c>
      <c r="R60" s="8">
        <v>8.6999999999999993</v>
      </c>
      <c r="S60" s="8">
        <v>0</v>
      </c>
      <c r="T60" s="8">
        <v>1</v>
      </c>
      <c r="U60" s="40">
        <v>1.6E-2</v>
      </c>
    </row>
    <row r="61" spans="1:21" ht="12.4" customHeight="1" x14ac:dyDescent="0.25">
      <c r="A61" s="6">
        <v>2008</v>
      </c>
      <c r="B61" s="6">
        <v>430</v>
      </c>
      <c r="C61" s="7" t="s">
        <v>31</v>
      </c>
      <c r="D61" s="6" t="s">
        <v>32</v>
      </c>
      <c r="E61" s="8">
        <v>0</v>
      </c>
      <c r="F61" s="8">
        <v>0</v>
      </c>
      <c r="G61" s="8">
        <v>9.6999999999999993</v>
      </c>
      <c r="H61" s="9">
        <f t="shared" si="12"/>
        <v>39.769999999999996</v>
      </c>
      <c r="I61" s="8">
        <v>0</v>
      </c>
      <c r="J61" s="8">
        <v>0</v>
      </c>
      <c r="K61" s="18">
        <v>0</v>
      </c>
      <c r="L61" s="8">
        <v>0</v>
      </c>
      <c r="M61" s="8">
        <v>0</v>
      </c>
      <c r="N61" s="8">
        <v>5.9</v>
      </c>
      <c r="O61" s="10">
        <v>1.3</v>
      </c>
      <c r="P61" s="8">
        <v>0</v>
      </c>
      <c r="Q61" s="10">
        <v>0</v>
      </c>
      <c r="R61" s="8">
        <v>0.7</v>
      </c>
      <c r="S61" s="8">
        <v>0</v>
      </c>
      <c r="T61" s="8">
        <v>0</v>
      </c>
      <c r="U61" s="8">
        <v>0</v>
      </c>
    </row>
    <row r="62" spans="1:21" ht="12.4" customHeight="1" x14ac:dyDescent="0.25">
      <c r="A62" s="6">
        <v>2008</v>
      </c>
      <c r="B62" s="6" t="s">
        <v>35</v>
      </c>
      <c r="C62" s="7" t="s">
        <v>36</v>
      </c>
      <c r="D62" s="6">
        <v>150</v>
      </c>
      <c r="E62" s="8">
        <v>0.6</v>
      </c>
      <c r="F62" s="8">
        <v>0.6</v>
      </c>
      <c r="G62" s="8">
        <v>14.7</v>
      </c>
      <c r="H62" s="9">
        <f t="shared" si="12"/>
        <v>68.309999999999988</v>
      </c>
      <c r="I62" s="8">
        <v>0</v>
      </c>
      <c r="J62" s="8">
        <v>15</v>
      </c>
      <c r="K62" s="18">
        <v>0</v>
      </c>
      <c r="L62" s="8">
        <v>0</v>
      </c>
      <c r="M62" s="8">
        <v>0</v>
      </c>
      <c r="N62" s="8">
        <v>24</v>
      </c>
      <c r="O62" s="10">
        <v>12</v>
      </c>
      <c r="P62" s="8">
        <v>16.5</v>
      </c>
      <c r="Q62" s="10">
        <v>3.3</v>
      </c>
      <c r="R62" s="8">
        <v>317</v>
      </c>
      <c r="S62" s="8">
        <v>0</v>
      </c>
      <c r="T62" s="8">
        <v>0</v>
      </c>
      <c r="U62" s="8">
        <v>0</v>
      </c>
    </row>
    <row r="63" spans="1:21" ht="12.4" customHeight="1" x14ac:dyDescent="0.25">
      <c r="A63" s="124" t="s">
        <v>37</v>
      </c>
      <c r="B63" s="125"/>
      <c r="C63" s="125"/>
      <c r="D63" s="12">
        <v>500</v>
      </c>
      <c r="E63" s="13">
        <f>SUM(E60:E62)</f>
        <v>16.400000000000002</v>
      </c>
      <c r="F63" s="13">
        <f t="shared" ref="F63:U63" si="13">SUM(F60:F62)</f>
        <v>16.2</v>
      </c>
      <c r="G63" s="13">
        <f t="shared" si="13"/>
        <v>68.3</v>
      </c>
      <c r="H63" s="13">
        <f t="shared" si="13"/>
        <v>497.93</v>
      </c>
      <c r="I63" s="13">
        <f t="shared" si="13"/>
        <v>0.2</v>
      </c>
      <c r="J63" s="28">
        <f t="shared" si="13"/>
        <v>15.3</v>
      </c>
      <c r="K63" s="29">
        <f t="shared" si="13"/>
        <v>187.5</v>
      </c>
      <c r="L63" s="13">
        <f t="shared" si="13"/>
        <v>0.5</v>
      </c>
      <c r="M63" s="13">
        <f t="shared" si="13"/>
        <v>0.3</v>
      </c>
      <c r="N63" s="28">
        <f t="shared" si="13"/>
        <v>217.8</v>
      </c>
      <c r="O63" s="13">
        <f t="shared" si="13"/>
        <v>28.5</v>
      </c>
      <c r="P63" s="28">
        <f t="shared" si="13"/>
        <v>197.9</v>
      </c>
      <c r="Q63" s="13">
        <f t="shared" si="13"/>
        <v>3.3</v>
      </c>
      <c r="R63" s="13">
        <f t="shared" si="13"/>
        <v>326.39999999999998</v>
      </c>
      <c r="S63" s="13">
        <f t="shared" si="13"/>
        <v>0</v>
      </c>
      <c r="T63" s="28">
        <f t="shared" si="13"/>
        <v>1</v>
      </c>
      <c r="U63" s="41">
        <f t="shared" si="13"/>
        <v>1.6E-2</v>
      </c>
    </row>
    <row r="64" spans="1:21" ht="14.65" customHeight="1" x14ac:dyDescent="0.25">
      <c r="A64" s="71" t="s">
        <v>38</v>
      </c>
      <c r="B64" s="72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6"/>
    </row>
    <row r="65" spans="1:21" ht="12.4" customHeight="1" x14ac:dyDescent="0.25">
      <c r="A65" s="6">
        <v>2011</v>
      </c>
      <c r="B65" s="6">
        <v>385</v>
      </c>
      <c r="C65" s="7" t="s">
        <v>39</v>
      </c>
      <c r="D65" s="6">
        <v>200</v>
      </c>
      <c r="E65" s="8">
        <v>6</v>
      </c>
      <c r="F65" s="8">
        <v>5</v>
      </c>
      <c r="G65" s="8">
        <v>9.4</v>
      </c>
      <c r="H65" s="9">
        <f>E65*4.1+F65*9.3+G65*4.1</f>
        <v>109.63999999999999</v>
      </c>
      <c r="I65" s="8">
        <v>0.1</v>
      </c>
      <c r="J65" s="8">
        <v>1.1000000000000001</v>
      </c>
      <c r="K65" s="8">
        <v>0</v>
      </c>
      <c r="L65" s="8">
        <v>0</v>
      </c>
      <c r="M65" s="8">
        <v>0.2</v>
      </c>
      <c r="N65" s="8">
        <v>215.2</v>
      </c>
      <c r="O65" s="10">
        <v>23.6</v>
      </c>
      <c r="P65" s="8">
        <v>151.9</v>
      </c>
      <c r="Q65" s="10">
        <v>0.2</v>
      </c>
      <c r="R65" s="8">
        <v>8.1</v>
      </c>
      <c r="S65" s="8">
        <v>0</v>
      </c>
      <c r="T65" s="8">
        <v>0</v>
      </c>
      <c r="U65" s="8">
        <v>0</v>
      </c>
    </row>
    <row r="66" spans="1:21" ht="12.4" customHeight="1" x14ac:dyDescent="0.25">
      <c r="A66" s="124" t="s">
        <v>37</v>
      </c>
      <c r="B66" s="125"/>
      <c r="C66" s="125"/>
      <c r="D66" s="12">
        <v>200</v>
      </c>
      <c r="E66" s="14">
        <f t="shared" ref="E66:U66" si="14">SUM(E65)</f>
        <v>6</v>
      </c>
      <c r="F66" s="14">
        <f t="shared" si="14"/>
        <v>5</v>
      </c>
      <c r="G66" s="14">
        <f t="shared" si="14"/>
        <v>9.4</v>
      </c>
      <c r="H66" s="14">
        <f t="shared" si="14"/>
        <v>109.63999999999999</v>
      </c>
      <c r="I66" s="14">
        <f t="shared" si="14"/>
        <v>0.1</v>
      </c>
      <c r="J66" s="14">
        <f t="shared" si="14"/>
        <v>1.1000000000000001</v>
      </c>
      <c r="K66" s="14">
        <f t="shared" si="14"/>
        <v>0</v>
      </c>
      <c r="L66" s="14">
        <f t="shared" si="14"/>
        <v>0</v>
      </c>
      <c r="M66" s="14">
        <f t="shared" si="14"/>
        <v>0.2</v>
      </c>
      <c r="N66" s="14">
        <f t="shared" si="14"/>
        <v>215.2</v>
      </c>
      <c r="O66" s="14">
        <f t="shared" si="14"/>
        <v>23.6</v>
      </c>
      <c r="P66" s="14">
        <f t="shared" si="14"/>
        <v>151.9</v>
      </c>
      <c r="Q66" s="14">
        <f t="shared" si="14"/>
        <v>0.2</v>
      </c>
      <c r="R66" s="14">
        <f t="shared" si="14"/>
        <v>8.1</v>
      </c>
      <c r="S66" s="14">
        <f t="shared" si="14"/>
        <v>0</v>
      </c>
      <c r="T66" s="14">
        <f t="shared" si="14"/>
        <v>0</v>
      </c>
      <c r="U66" s="14">
        <f t="shared" si="14"/>
        <v>0</v>
      </c>
    </row>
    <row r="67" spans="1:21" ht="14.65" customHeight="1" x14ac:dyDescent="0.25">
      <c r="A67" s="17" t="s">
        <v>40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6"/>
    </row>
    <row r="68" spans="1:21" ht="21.75" customHeight="1" x14ac:dyDescent="0.25">
      <c r="A68" s="6">
        <v>2011</v>
      </c>
      <c r="B68" s="6">
        <v>47</v>
      </c>
      <c r="C68" s="7" t="s">
        <v>62</v>
      </c>
      <c r="D68" s="6">
        <v>60</v>
      </c>
      <c r="E68" s="8">
        <v>1</v>
      </c>
      <c r="F68" s="8">
        <v>1.9</v>
      </c>
      <c r="G68" s="8">
        <v>3.7</v>
      </c>
      <c r="H68" s="9">
        <f>E68*4.1+F68*9.3+G68*4.1</f>
        <v>36.940000000000005</v>
      </c>
      <c r="I68" s="8">
        <v>0</v>
      </c>
      <c r="J68" s="8">
        <v>5.2</v>
      </c>
      <c r="K68" s="8">
        <v>96.7</v>
      </c>
      <c r="L68" s="8">
        <v>0.05</v>
      </c>
      <c r="M68" s="8">
        <v>0</v>
      </c>
      <c r="N68" s="8">
        <v>25.2</v>
      </c>
      <c r="O68" s="10">
        <v>8.6</v>
      </c>
      <c r="P68" s="8">
        <v>18.600000000000001</v>
      </c>
      <c r="Q68" s="10">
        <v>0.4</v>
      </c>
      <c r="R68" s="8">
        <v>116.4</v>
      </c>
      <c r="S68" s="8">
        <v>0.1</v>
      </c>
      <c r="T68" s="8">
        <v>0</v>
      </c>
      <c r="U68" s="8">
        <v>0</v>
      </c>
    </row>
    <row r="69" spans="1:21" ht="25.9" customHeight="1" x14ac:dyDescent="0.25">
      <c r="A69" s="6">
        <v>2011</v>
      </c>
      <c r="B69" s="6">
        <v>96</v>
      </c>
      <c r="C69" s="7" t="s">
        <v>63</v>
      </c>
      <c r="D69" s="6">
        <v>250</v>
      </c>
      <c r="E69" s="8">
        <v>8.1999999999999993</v>
      </c>
      <c r="F69" s="8">
        <v>15.2</v>
      </c>
      <c r="G69" s="8">
        <v>36.4</v>
      </c>
      <c r="H69" s="9">
        <f t="shared" ref="H69:H72" si="15">E69*4.1+F69*9.3+G69*4.1</f>
        <v>324.22000000000003</v>
      </c>
      <c r="I69" s="8">
        <v>0.1</v>
      </c>
      <c r="J69" s="8">
        <v>6.7</v>
      </c>
      <c r="K69" s="8">
        <v>45.6</v>
      </c>
      <c r="L69" s="8">
        <v>0</v>
      </c>
      <c r="M69" s="8">
        <v>0.1</v>
      </c>
      <c r="N69" s="8">
        <v>35.1</v>
      </c>
      <c r="O69" s="10">
        <v>25.5</v>
      </c>
      <c r="P69" s="8">
        <v>66.599999999999994</v>
      </c>
      <c r="Q69" s="10">
        <v>0.1</v>
      </c>
      <c r="R69" s="8">
        <v>10.3</v>
      </c>
      <c r="S69" s="8">
        <v>0.2</v>
      </c>
      <c r="T69" s="8">
        <v>0</v>
      </c>
      <c r="U69" s="8">
        <v>0</v>
      </c>
    </row>
    <row r="70" spans="1:21" ht="32.450000000000003" customHeight="1" x14ac:dyDescent="0.25">
      <c r="A70" s="6">
        <v>2012</v>
      </c>
      <c r="B70" s="6">
        <v>261</v>
      </c>
      <c r="C70" s="31" t="s">
        <v>100</v>
      </c>
      <c r="D70" s="6">
        <v>110</v>
      </c>
      <c r="E70" s="8">
        <v>10.1</v>
      </c>
      <c r="F70" s="8">
        <v>4.7</v>
      </c>
      <c r="G70" s="8">
        <v>25.3</v>
      </c>
      <c r="H70" s="9">
        <f t="shared" si="15"/>
        <v>188.85</v>
      </c>
      <c r="I70" s="8">
        <v>0.1</v>
      </c>
      <c r="J70" s="8">
        <v>0</v>
      </c>
      <c r="K70" s="8">
        <v>0</v>
      </c>
      <c r="L70" s="8">
        <v>5</v>
      </c>
      <c r="M70" s="8">
        <v>0</v>
      </c>
      <c r="N70" s="8">
        <v>17.899999999999999</v>
      </c>
      <c r="O70" s="10">
        <v>4.5999999999999996</v>
      </c>
      <c r="P70" s="8">
        <v>21</v>
      </c>
      <c r="Q70" s="10">
        <v>0.6</v>
      </c>
      <c r="R70" s="8">
        <v>35.1</v>
      </c>
      <c r="S70" s="8">
        <v>0</v>
      </c>
      <c r="T70" s="8">
        <v>0.5</v>
      </c>
      <c r="U70" s="8">
        <v>0</v>
      </c>
    </row>
    <row r="71" spans="1:21" ht="21.75" customHeight="1" x14ac:dyDescent="0.25">
      <c r="A71" s="6">
        <v>2011</v>
      </c>
      <c r="B71" s="6">
        <v>312</v>
      </c>
      <c r="C71" s="7" t="s">
        <v>64</v>
      </c>
      <c r="D71" s="6">
        <v>150</v>
      </c>
      <c r="E71" s="8">
        <v>2.9</v>
      </c>
      <c r="F71" s="8">
        <v>2.9</v>
      </c>
      <c r="G71" s="8">
        <v>21</v>
      </c>
      <c r="H71" s="9">
        <f t="shared" si="15"/>
        <v>124.96</v>
      </c>
      <c r="I71" s="8">
        <v>0.1</v>
      </c>
      <c r="J71" s="8">
        <v>5.3</v>
      </c>
      <c r="K71" s="8">
        <v>26.7</v>
      </c>
      <c r="L71" s="8">
        <v>0</v>
      </c>
      <c r="M71" s="8">
        <v>0.1</v>
      </c>
      <c r="N71" s="8">
        <v>36.4</v>
      </c>
      <c r="O71" s="10">
        <v>29.4</v>
      </c>
      <c r="P71" s="8">
        <v>79.400000000000006</v>
      </c>
      <c r="Q71" s="10">
        <v>1.2</v>
      </c>
      <c r="R71" s="8">
        <v>26.3</v>
      </c>
      <c r="S71" s="8">
        <v>0.1</v>
      </c>
      <c r="T71" s="8">
        <v>0</v>
      </c>
      <c r="U71" s="8">
        <v>0</v>
      </c>
    </row>
    <row r="72" spans="1:21" ht="12.4" customHeight="1" x14ac:dyDescent="0.25">
      <c r="A72" s="6">
        <v>2008</v>
      </c>
      <c r="B72" s="6">
        <v>430</v>
      </c>
      <c r="C72" s="7" t="s">
        <v>31</v>
      </c>
      <c r="D72" s="6" t="s">
        <v>32</v>
      </c>
      <c r="E72" s="8">
        <v>0</v>
      </c>
      <c r="F72" s="8">
        <v>0</v>
      </c>
      <c r="G72" s="8">
        <v>9.6999999999999993</v>
      </c>
      <c r="H72" s="9">
        <f t="shared" si="15"/>
        <v>39.769999999999996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5.9</v>
      </c>
      <c r="O72" s="10">
        <v>1.3</v>
      </c>
      <c r="P72" s="8">
        <v>0</v>
      </c>
      <c r="Q72" s="10">
        <v>0</v>
      </c>
      <c r="R72" s="8">
        <v>0.7</v>
      </c>
      <c r="S72" s="8">
        <v>0</v>
      </c>
      <c r="T72" s="8">
        <v>0</v>
      </c>
      <c r="U72" s="8">
        <v>0</v>
      </c>
    </row>
    <row r="73" spans="1:21" ht="12.4" customHeight="1" x14ac:dyDescent="0.25">
      <c r="A73" s="6">
        <v>2008</v>
      </c>
      <c r="B73" s="6" t="s">
        <v>35</v>
      </c>
      <c r="C73" s="7" t="s">
        <v>46</v>
      </c>
      <c r="D73" s="6">
        <v>20</v>
      </c>
      <c r="E73" s="8">
        <v>1.3</v>
      </c>
      <c r="F73" s="8">
        <v>0.2</v>
      </c>
      <c r="G73" s="8">
        <v>8.5</v>
      </c>
      <c r="H73" s="9">
        <f>E73*4.1+F73*9.3+G73*4.1</f>
        <v>42.039999999999992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3.6</v>
      </c>
      <c r="O73" s="10">
        <v>3.8</v>
      </c>
      <c r="P73" s="8">
        <v>17.399999999999999</v>
      </c>
      <c r="Q73" s="10">
        <v>0.8</v>
      </c>
      <c r="R73" s="8">
        <v>27.2</v>
      </c>
      <c r="S73" s="8">
        <v>0.1</v>
      </c>
      <c r="T73" s="8">
        <v>0</v>
      </c>
      <c r="U73" s="8">
        <v>0</v>
      </c>
    </row>
    <row r="74" spans="1:21" ht="12.4" customHeight="1" x14ac:dyDescent="0.25">
      <c r="A74" s="124" t="s">
        <v>37</v>
      </c>
      <c r="B74" s="125"/>
      <c r="C74" s="125"/>
      <c r="D74" s="12">
        <v>790</v>
      </c>
      <c r="E74" s="26">
        <f>SUM(E68:E73)</f>
        <v>23.499999999999996</v>
      </c>
      <c r="F74" s="26">
        <f>SUM(F68:F73)</f>
        <v>24.899999999999995</v>
      </c>
      <c r="G74" s="26">
        <f t="shared" ref="G74:T74" si="16">SUM(G68:G73)</f>
        <v>104.60000000000001</v>
      </c>
      <c r="H74" s="26">
        <f t="shared" si="16"/>
        <v>756.78</v>
      </c>
      <c r="I74" s="26">
        <f t="shared" si="16"/>
        <v>0.30000000000000004</v>
      </c>
      <c r="J74" s="26">
        <f t="shared" si="16"/>
        <v>17.2</v>
      </c>
      <c r="K74" s="33">
        <f t="shared" si="16"/>
        <v>169</v>
      </c>
      <c r="L74" s="26">
        <f t="shared" si="16"/>
        <v>5.05</v>
      </c>
      <c r="M74" s="26">
        <f t="shared" si="16"/>
        <v>0.2</v>
      </c>
      <c r="N74" s="26">
        <f t="shared" si="16"/>
        <v>124.1</v>
      </c>
      <c r="O74" s="26">
        <f t="shared" si="16"/>
        <v>73.199999999999989</v>
      </c>
      <c r="P74" s="26">
        <f t="shared" si="16"/>
        <v>203</v>
      </c>
      <c r="Q74" s="26">
        <f t="shared" si="16"/>
        <v>3.0999999999999996</v>
      </c>
      <c r="R74" s="33">
        <f t="shared" si="16"/>
        <v>216</v>
      </c>
      <c r="S74" s="26">
        <f t="shared" si="16"/>
        <v>0.5</v>
      </c>
      <c r="T74" s="26">
        <f t="shared" si="16"/>
        <v>0.5</v>
      </c>
      <c r="U74" s="26">
        <f>SUM(U68:U73)</f>
        <v>0</v>
      </c>
    </row>
    <row r="75" spans="1:21" ht="12.4" customHeight="1" x14ac:dyDescent="0.25">
      <c r="A75" s="124" t="s">
        <v>47</v>
      </c>
      <c r="B75" s="125"/>
      <c r="C75" s="125"/>
      <c r="D75" s="126"/>
      <c r="E75" s="13">
        <f>E63+E66+E74</f>
        <v>45.9</v>
      </c>
      <c r="F75" s="13">
        <f t="shared" ref="F75:U75" si="17">F63+F66+F74</f>
        <v>46.099999999999994</v>
      </c>
      <c r="G75" s="13">
        <f t="shared" si="17"/>
        <v>182.3</v>
      </c>
      <c r="H75" s="13">
        <f t="shared" si="17"/>
        <v>1364.35</v>
      </c>
      <c r="I75" s="13">
        <f t="shared" si="17"/>
        <v>0.60000000000000009</v>
      </c>
      <c r="J75" s="28">
        <f t="shared" si="17"/>
        <v>33.6</v>
      </c>
      <c r="K75" s="29">
        <f t="shared" si="17"/>
        <v>356.5</v>
      </c>
      <c r="L75" s="13">
        <f t="shared" si="17"/>
        <v>5.55</v>
      </c>
      <c r="M75" s="13">
        <f t="shared" si="17"/>
        <v>0.7</v>
      </c>
      <c r="N75" s="28">
        <f t="shared" si="17"/>
        <v>557.1</v>
      </c>
      <c r="O75" s="28">
        <f t="shared" si="17"/>
        <v>125.29999999999998</v>
      </c>
      <c r="P75" s="28">
        <f t="shared" si="17"/>
        <v>552.79999999999995</v>
      </c>
      <c r="Q75" s="28">
        <f t="shared" si="17"/>
        <v>6.6</v>
      </c>
      <c r="R75" s="28">
        <f t="shared" si="17"/>
        <v>550.5</v>
      </c>
      <c r="S75" s="13">
        <f t="shared" si="17"/>
        <v>0.5</v>
      </c>
      <c r="T75" s="28">
        <f t="shared" si="17"/>
        <v>1.5</v>
      </c>
      <c r="U75" s="41">
        <f t="shared" si="17"/>
        <v>1.6E-2</v>
      </c>
    </row>
    <row r="76" spans="1:21" ht="14.25" customHeight="1" x14ac:dyDescent="0.25">
      <c r="A76" s="124" t="s">
        <v>48</v>
      </c>
      <c r="B76" s="125"/>
      <c r="C76" s="125"/>
      <c r="D76" s="125"/>
      <c r="E76" s="21">
        <v>1</v>
      </c>
      <c r="F76" s="21">
        <v>1</v>
      </c>
      <c r="G76" s="21">
        <v>4</v>
      </c>
      <c r="H76" s="22" t="s">
        <v>35</v>
      </c>
      <c r="I76" s="22" t="s">
        <v>35</v>
      </c>
      <c r="J76" s="32" t="s">
        <v>35</v>
      </c>
      <c r="K76" s="22" t="s">
        <v>35</v>
      </c>
      <c r="L76" s="22" t="s">
        <v>35</v>
      </c>
      <c r="M76" s="22" t="s">
        <v>35</v>
      </c>
      <c r="N76" s="22" t="s">
        <v>35</v>
      </c>
      <c r="O76" s="22" t="s">
        <v>35</v>
      </c>
      <c r="P76" s="22" t="s">
        <v>35</v>
      </c>
      <c r="Q76" s="22" t="s">
        <v>35</v>
      </c>
      <c r="R76" s="22" t="s">
        <v>35</v>
      </c>
      <c r="S76" s="22" t="s">
        <v>35</v>
      </c>
      <c r="T76" s="22" t="s">
        <v>35</v>
      </c>
      <c r="U76" s="22" t="s">
        <v>35</v>
      </c>
    </row>
    <row r="77" spans="1:21" ht="14.25" customHeight="1" x14ac:dyDescent="0.25">
      <c r="A77" s="23"/>
      <c r="B77" s="23"/>
      <c r="C77" s="23"/>
      <c r="D77" s="23"/>
      <c r="E77" s="24"/>
      <c r="F77" s="24"/>
      <c r="G77" s="24"/>
      <c r="H77" s="22"/>
      <c r="I77" s="22"/>
      <c r="J77" s="3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4.25" customHeight="1" x14ac:dyDescent="0.25">
      <c r="A78" s="23"/>
      <c r="B78" s="23"/>
      <c r="C78" s="23"/>
      <c r="D78" s="23"/>
      <c r="E78" s="24"/>
      <c r="F78" s="24"/>
      <c r="G78" s="24"/>
      <c r="H78" s="22"/>
      <c r="I78" s="22"/>
      <c r="J78" s="3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4.25" customHeight="1" x14ac:dyDescent="0.25">
      <c r="A79" s="23"/>
      <c r="B79" s="23"/>
      <c r="C79" s="23"/>
      <c r="D79" s="23"/>
      <c r="E79" s="24"/>
      <c r="F79" s="24"/>
      <c r="G79" s="24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4.25" customHeight="1" x14ac:dyDescent="0.25">
      <c r="A80" s="23"/>
      <c r="B80" s="23"/>
      <c r="C80" s="23"/>
      <c r="D80" s="23"/>
      <c r="E80" s="24"/>
      <c r="F80" s="24"/>
      <c r="G80" s="24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4.25" customHeight="1" x14ac:dyDescent="0.25">
      <c r="A81" s="23"/>
      <c r="B81" s="23"/>
      <c r="C81" s="23"/>
      <c r="D81" s="23"/>
      <c r="E81" s="24"/>
      <c r="F81" s="24"/>
      <c r="G81" s="24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4.25" customHeight="1" x14ac:dyDescent="0.25">
      <c r="A82" s="23"/>
      <c r="B82" s="23"/>
      <c r="C82" s="23"/>
      <c r="D82" s="23"/>
      <c r="E82" s="24"/>
      <c r="F82" s="24"/>
      <c r="G82" s="24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4.25" customHeight="1" x14ac:dyDescent="0.25">
      <c r="A83" s="132" t="s">
        <v>103</v>
      </c>
      <c r="B83" s="132"/>
      <c r="C83" s="132"/>
      <c r="D83" s="132" t="s">
        <v>104</v>
      </c>
      <c r="E83" s="132"/>
      <c r="F83" s="132"/>
      <c r="G83" s="132"/>
      <c r="H83" s="13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4.25" customHeight="1" x14ac:dyDescent="0.25">
      <c r="A84" s="132" t="s">
        <v>1</v>
      </c>
      <c r="B84" s="132"/>
      <c r="C84" s="132"/>
      <c r="D84" s="132" t="s">
        <v>2</v>
      </c>
      <c r="E84" s="132"/>
      <c r="F84" s="132"/>
      <c r="G84" s="132"/>
      <c r="H84" s="13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4.25" customHeight="1" x14ac:dyDescent="0.25">
      <c r="A85" s="144" t="s">
        <v>3</v>
      </c>
      <c r="B85" s="144"/>
      <c r="C85" s="144"/>
      <c r="D85" s="144" t="s">
        <v>4</v>
      </c>
      <c r="E85" s="144"/>
      <c r="F85" s="144"/>
      <c r="G85" s="144"/>
      <c r="H85" s="144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3.5" customHeight="1" x14ac:dyDescent="0.25">
      <c r="A86" s="133" t="s">
        <v>5</v>
      </c>
      <c r="B86" s="133" t="s">
        <v>6</v>
      </c>
      <c r="C86" s="135" t="s">
        <v>7</v>
      </c>
      <c r="D86" s="133" t="s">
        <v>8</v>
      </c>
      <c r="E86" s="129" t="s">
        <v>9</v>
      </c>
      <c r="F86" s="130"/>
      <c r="G86" s="131"/>
      <c r="H86" s="127" t="s">
        <v>10</v>
      </c>
      <c r="I86" s="129" t="s">
        <v>11</v>
      </c>
      <c r="J86" s="130"/>
      <c r="K86" s="130"/>
      <c r="L86" s="130"/>
      <c r="M86" s="131"/>
      <c r="N86" s="129" t="s">
        <v>12</v>
      </c>
      <c r="O86" s="130"/>
      <c r="P86" s="130"/>
      <c r="Q86" s="130"/>
      <c r="R86" s="130"/>
      <c r="S86" s="130"/>
      <c r="T86" s="130"/>
      <c r="U86" s="131"/>
    </row>
    <row r="87" spans="1:21" ht="39.6" customHeight="1" x14ac:dyDescent="0.25">
      <c r="A87" s="134"/>
      <c r="B87" s="134"/>
      <c r="C87" s="136"/>
      <c r="D87" s="134"/>
      <c r="E87" s="1" t="s">
        <v>13</v>
      </c>
      <c r="F87" s="1" t="s">
        <v>14</v>
      </c>
      <c r="G87" s="1" t="s">
        <v>15</v>
      </c>
      <c r="H87" s="128"/>
      <c r="I87" s="1" t="s">
        <v>16</v>
      </c>
      <c r="J87" s="1" t="s">
        <v>17</v>
      </c>
      <c r="K87" s="1" t="s">
        <v>18</v>
      </c>
      <c r="L87" s="1" t="s">
        <v>19</v>
      </c>
      <c r="M87" s="1" t="s">
        <v>20</v>
      </c>
      <c r="N87" s="1" t="s">
        <v>21</v>
      </c>
      <c r="O87" s="2" t="s">
        <v>22</v>
      </c>
      <c r="P87" s="1" t="s">
        <v>23</v>
      </c>
      <c r="Q87" s="2" t="s">
        <v>24</v>
      </c>
      <c r="R87" s="1" t="s">
        <v>25</v>
      </c>
      <c r="S87" s="1" t="s">
        <v>26</v>
      </c>
      <c r="T87" s="1" t="s">
        <v>27</v>
      </c>
      <c r="U87" s="1" t="s">
        <v>28</v>
      </c>
    </row>
    <row r="88" spans="1:21" ht="14.65" customHeight="1" x14ac:dyDescent="0.25">
      <c r="A88" s="3" t="s">
        <v>29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</row>
    <row r="89" spans="1:21" ht="30.75" customHeight="1" x14ac:dyDescent="0.25">
      <c r="A89" s="6">
        <v>2008</v>
      </c>
      <c r="B89" s="6">
        <v>189</v>
      </c>
      <c r="C89" s="7" t="s">
        <v>65</v>
      </c>
      <c r="D89" s="6">
        <v>150</v>
      </c>
      <c r="E89" s="8">
        <v>11.7</v>
      </c>
      <c r="F89" s="8">
        <v>6.1</v>
      </c>
      <c r="G89" s="8">
        <v>22.4</v>
      </c>
      <c r="H89" s="9">
        <f t="shared" ref="H89:H92" si="18">E89*4.1+F89*9.3+G89*4.1</f>
        <v>196.53999999999996</v>
      </c>
      <c r="I89" s="8">
        <v>0</v>
      </c>
      <c r="J89" s="8">
        <v>0.4</v>
      </c>
      <c r="K89" s="18">
        <v>134.1</v>
      </c>
      <c r="L89" s="8">
        <v>4.0999999999999996</v>
      </c>
      <c r="M89" s="8">
        <v>0.1</v>
      </c>
      <c r="N89" s="8">
        <v>70.099999999999994</v>
      </c>
      <c r="O89" s="10">
        <v>0.2</v>
      </c>
      <c r="P89" s="8">
        <v>6.4</v>
      </c>
      <c r="Q89" s="10">
        <v>0.3</v>
      </c>
      <c r="R89" s="8">
        <v>5</v>
      </c>
      <c r="S89" s="8">
        <v>0.2</v>
      </c>
      <c r="T89" s="8">
        <v>1.2</v>
      </c>
      <c r="U89" s="8">
        <v>1.6E-2</v>
      </c>
    </row>
    <row r="90" spans="1:21" ht="22.15" customHeight="1" x14ac:dyDescent="0.25">
      <c r="A90" s="6">
        <v>2008</v>
      </c>
      <c r="B90" s="6">
        <v>431</v>
      </c>
      <c r="C90" s="7" t="s">
        <v>50</v>
      </c>
      <c r="D90" s="6" t="s">
        <v>51</v>
      </c>
      <c r="E90" s="8">
        <v>0</v>
      </c>
      <c r="F90" s="8">
        <v>0</v>
      </c>
      <c r="G90" s="8">
        <v>9.8000000000000007</v>
      </c>
      <c r="H90" s="9">
        <f t="shared" si="18"/>
        <v>40.18</v>
      </c>
      <c r="I90" s="8">
        <v>0</v>
      </c>
      <c r="J90" s="8">
        <v>0.8</v>
      </c>
      <c r="K90" s="8">
        <v>0</v>
      </c>
      <c r="L90" s="8">
        <v>0</v>
      </c>
      <c r="M90" s="8">
        <v>0</v>
      </c>
      <c r="N90" s="8">
        <v>7.4</v>
      </c>
      <c r="O90" s="10">
        <v>1.8</v>
      </c>
      <c r="P90" s="8">
        <v>1</v>
      </c>
      <c r="Q90" s="10">
        <v>0</v>
      </c>
      <c r="R90" s="8">
        <v>8.9</v>
      </c>
      <c r="S90" s="8">
        <v>0</v>
      </c>
      <c r="T90" s="8">
        <v>0</v>
      </c>
      <c r="U90" s="8">
        <v>0</v>
      </c>
    </row>
    <row r="91" spans="1:21" ht="20.45" customHeight="1" x14ac:dyDescent="0.25">
      <c r="A91" s="6">
        <v>2008</v>
      </c>
      <c r="B91" s="6"/>
      <c r="C91" s="7" t="s">
        <v>79</v>
      </c>
      <c r="D91" s="6">
        <v>30</v>
      </c>
      <c r="E91" s="8">
        <v>1.6</v>
      </c>
      <c r="F91" s="8">
        <v>8.8000000000000007</v>
      </c>
      <c r="G91" s="8">
        <v>10.4</v>
      </c>
      <c r="H91" s="9">
        <f t="shared" si="18"/>
        <v>131.04000000000002</v>
      </c>
      <c r="I91" s="8">
        <v>0</v>
      </c>
      <c r="J91" s="8">
        <v>0</v>
      </c>
      <c r="K91" s="8">
        <v>0.1</v>
      </c>
      <c r="L91" s="8">
        <v>0.2</v>
      </c>
      <c r="M91" s="8">
        <v>0</v>
      </c>
      <c r="N91" s="8">
        <v>5</v>
      </c>
      <c r="O91" s="10">
        <v>2.6</v>
      </c>
      <c r="P91" s="8">
        <v>14.9</v>
      </c>
      <c r="Q91" s="10">
        <v>0.2</v>
      </c>
      <c r="R91" s="8">
        <v>19.899999999999999</v>
      </c>
      <c r="S91" s="8">
        <v>0</v>
      </c>
      <c r="T91" s="8">
        <v>0</v>
      </c>
      <c r="U91" s="8">
        <v>0</v>
      </c>
    </row>
    <row r="92" spans="1:21" ht="12.4" customHeight="1" x14ac:dyDescent="0.25">
      <c r="A92" s="6">
        <v>2008</v>
      </c>
      <c r="B92" s="6" t="s">
        <v>35</v>
      </c>
      <c r="C92" s="7" t="s">
        <v>68</v>
      </c>
      <c r="D92" s="6">
        <v>150</v>
      </c>
      <c r="E92" s="8">
        <v>2.2999999999999998</v>
      </c>
      <c r="F92" s="8">
        <v>0.8</v>
      </c>
      <c r="G92" s="8">
        <v>31.5</v>
      </c>
      <c r="H92" s="9">
        <f t="shared" si="18"/>
        <v>146.01999999999998</v>
      </c>
      <c r="I92" s="8">
        <v>0.1</v>
      </c>
      <c r="J92" s="8">
        <v>15</v>
      </c>
      <c r="K92" s="8">
        <v>0</v>
      </c>
      <c r="L92" s="8">
        <v>0</v>
      </c>
      <c r="M92" s="8">
        <v>0.1</v>
      </c>
      <c r="N92" s="8">
        <v>12</v>
      </c>
      <c r="O92" s="10">
        <v>43</v>
      </c>
      <c r="P92" s="8">
        <v>42</v>
      </c>
      <c r="Q92" s="10">
        <v>0.9</v>
      </c>
      <c r="R92" s="8">
        <v>122.2</v>
      </c>
      <c r="S92" s="8">
        <v>0</v>
      </c>
      <c r="T92" s="8">
        <v>0</v>
      </c>
      <c r="U92" s="8">
        <v>0</v>
      </c>
    </row>
    <row r="93" spans="1:21" ht="12.4" customHeight="1" x14ac:dyDescent="0.25">
      <c r="A93" s="124" t="s">
        <v>37</v>
      </c>
      <c r="B93" s="125"/>
      <c r="C93" s="125"/>
      <c r="D93" s="12">
        <v>530</v>
      </c>
      <c r="E93" s="14">
        <f>SUM(E89:E92)</f>
        <v>15.599999999999998</v>
      </c>
      <c r="F93" s="14">
        <f t="shared" ref="F93:U93" si="19">SUM(F89:F92)</f>
        <v>15.700000000000001</v>
      </c>
      <c r="G93" s="14">
        <f t="shared" si="19"/>
        <v>74.099999999999994</v>
      </c>
      <c r="H93" s="14">
        <f>SUM(H89:H92)</f>
        <v>513.78</v>
      </c>
      <c r="I93" s="14">
        <f t="shared" si="19"/>
        <v>0.1</v>
      </c>
      <c r="J93" s="14">
        <f t="shared" si="19"/>
        <v>16.2</v>
      </c>
      <c r="K93" s="34">
        <f t="shared" si="19"/>
        <v>134.19999999999999</v>
      </c>
      <c r="L93" s="14">
        <f t="shared" si="19"/>
        <v>4.3</v>
      </c>
      <c r="M93" s="14">
        <f t="shared" si="19"/>
        <v>0.2</v>
      </c>
      <c r="N93" s="14">
        <f>SUM(N89:N92)</f>
        <v>94.5</v>
      </c>
      <c r="O93" s="14">
        <f t="shared" si="19"/>
        <v>47.6</v>
      </c>
      <c r="P93" s="14">
        <f t="shared" si="19"/>
        <v>64.3</v>
      </c>
      <c r="Q93" s="14">
        <f t="shared" si="19"/>
        <v>1.4</v>
      </c>
      <c r="R93" s="14">
        <f t="shared" si="19"/>
        <v>156</v>
      </c>
      <c r="S93" s="14">
        <f t="shared" si="19"/>
        <v>0.2</v>
      </c>
      <c r="T93" s="14">
        <f t="shared" si="19"/>
        <v>1.2</v>
      </c>
      <c r="U93" s="14">
        <f t="shared" si="19"/>
        <v>1.6E-2</v>
      </c>
    </row>
    <row r="94" spans="1:21" ht="14.65" customHeight="1" x14ac:dyDescent="0.25">
      <c r="A94" s="71" t="s">
        <v>38</v>
      </c>
      <c r="B94" s="7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6"/>
    </row>
    <row r="95" spans="1:21" ht="12.4" customHeight="1" x14ac:dyDescent="0.25">
      <c r="A95" s="6">
        <v>2011</v>
      </c>
      <c r="B95" s="6">
        <v>385</v>
      </c>
      <c r="C95" s="7" t="s">
        <v>39</v>
      </c>
      <c r="D95" s="6">
        <v>200</v>
      </c>
      <c r="E95" s="8">
        <v>6</v>
      </c>
      <c r="F95" s="8">
        <v>5</v>
      </c>
      <c r="G95" s="8">
        <v>9.4</v>
      </c>
      <c r="H95" s="9">
        <f>E95*4.1+F95*9.3+G95*4.1</f>
        <v>109.63999999999999</v>
      </c>
      <c r="I95" s="8">
        <v>0.1</v>
      </c>
      <c r="J95" s="8">
        <v>1.1000000000000001</v>
      </c>
      <c r="K95" s="8">
        <v>0</v>
      </c>
      <c r="L95" s="8">
        <v>0</v>
      </c>
      <c r="M95" s="8">
        <v>0.2</v>
      </c>
      <c r="N95" s="8">
        <v>215.2</v>
      </c>
      <c r="O95" s="10">
        <v>23.6</v>
      </c>
      <c r="P95" s="8">
        <v>151.9</v>
      </c>
      <c r="Q95" s="10">
        <v>0.2</v>
      </c>
      <c r="R95" s="8">
        <v>8.1</v>
      </c>
      <c r="S95" s="8">
        <v>0</v>
      </c>
      <c r="T95" s="8">
        <v>0</v>
      </c>
      <c r="U95" s="8">
        <v>0</v>
      </c>
    </row>
    <row r="96" spans="1:21" ht="12.4" customHeight="1" x14ac:dyDescent="0.25">
      <c r="A96" s="124" t="s">
        <v>37</v>
      </c>
      <c r="B96" s="125"/>
      <c r="C96" s="125"/>
      <c r="D96" s="12">
        <v>200</v>
      </c>
      <c r="E96" s="14">
        <f>SUM(E95)</f>
        <v>6</v>
      </c>
      <c r="F96" s="14">
        <f t="shared" ref="F96:U96" si="20">SUM(F95)</f>
        <v>5</v>
      </c>
      <c r="G96" s="14">
        <f t="shared" si="20"/>
        <v>9.4</v>
      </c>
      <c r="H96" s="14">
        <f t="shared" si="20"/>
        <v>109.63999999999999</v>
      </c>
      <c r="I96" s="14">
        <f t="shared" si="20"/>
        <v>0.1</v>
      </c>
      <c r="J96" s="14">
        <f t="shared" si="20"/>
        <v>1.1000000000000001</v>
      </c>
      <c r="K96" s="14">
        <f t="shared" si="20"/>
        <v>0</v>
      </c>
      <c r="L96" s="14">
        <f t="shared" si="20"/>
        <v>0</v>
      </c>
      <c r="M96" s="14">
        <f t="shared" si="20"/>
        <v>0.2</v>
      </c>
      <c r="N96" s="14">
        <f t="shared" si="20"/>
        <v>215.2</v>
      </c>
      <c r="O96" s="14">
        <f t="shared" si="20"/>
        <v>23.6</v>
      </c>
      <c r="P96" s="14">
        <f t="shared" si="20"/>
        <v>151.9</v>
      </c>
      <c r="Q96" s="14">
        <f t="shared" si="20"/>
        <v>0.2</v>
      </c>
      <c r="R96" s="14">
        <f t="shared" si="20"/>
        <v>8.1</v>
      </c>
      <c r="S96" s="14">
        <f t="shared" si="20"/>
        <v>0</v>
      </c>
      <c r="T96" s="14">
        <f t="shared" si="20"/>
        <v>0</v>
      </c>
      <c r="U96" s="14">
        <f t="shared" si="20"/>
        <v>0</v>
      </c>
    </row>
    <row r="97" spans="1:21" ht="14.65" customHeight="1" x14ac:dyDescent="0.25">
      <c r="A97" s="17" t="s">
        <v>40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6"/>
    </row>
    <row r="98" spans="1:21" ht="12.4" customHeight="1" x14ac:dyDescent="0.25">
      <c r="A98" s="6">
        <v>2008</v>
      </c>
      <c r="B98" s="6">
        <v>1</v>
      </c>
      <c r="C98" s="7" t="s">
        <v>69</v>
      </c>
      <c r="D98" s="6">
        <v>60</v>
      </c>
      <c r="E98" s="8">
        <v>0.5</v>
      </c>
      <c r="F98" s="8">
        <v>0.1</v>
      </c>
      <c r="G98" s="8">
        <v>1.5</v>
      </c>
      <c r="H98" s="9">
        <f t="shared" ref="H98:H103" si="21">E98*4.1+F98*9.3+G98*4.1</f>
        <v>9.129999999999999</v>
      </c>
      <c r="I98" s="8">
        <v>0</v>
      </c>
      <c r="J98" s="8">
        <v>6</v>
      </c>
      <c r="K98" s="8">
        <v>86.7</v>
      </c>
      <c r="L98" s="8">
        <v>0</v>
      </c>
      <c r="M98" s="8">
        <v>0</v>
      </c>
      <c r="N98" s="8">
        <v>13.8</v>
      </c>
      <c r="O98" s="10">
        <v>0.4</v>
      </c>
      <c r="P98" s="8">
        <v>25.1</v>
      </c>
      <c r="Q98" s="10">
        <v>0.6</v>
      </c>
      <c r="R98" s="8">
        <v>84.3</v>
      </c>
      <c r="S98" s="8">
        <v>0.2</v>
      </c>
      <c r="T98" s="8">
        <v>0.3</v>
      </c>
      <c r="U98" s="8">
        <v>0</v>
      </c>
    </row>
    <row r="99" spans="1:21" ht="36" customHeight="1" x14ac:dyDescent="0.25">
      <c r="A99" s="6">
        <v>2011</v>
      </c>
      <c r="B99" s="6">
        <v>82</v>
      </c>
      <c r="C99" s="7" t="s">
        <v>70</v>
      </c>
      <c r="D99" s="6">
        <v>250</v>
      </c>
      <c r="E99" s="8">
        <v>2.1</v>
      </c>
      <c r="F99" s="8">
        <v>6.5</v>
      </c>
      <c r="G99" s="8">
        <v>23.7</v>
      </c>
      <c r="H99" s="9">
        <f>E99*4.1+F99*9.3+G99*4.1</f>
        <v>166.23</v>
      </c>
      <c r="I99" s="8">
        <v>0</v>
      </c>
      <c r="J99" s="8">
        <v>0.5</v>
      </c>
      <c r="K99" s="8">
        <v>63.7</v>
      </c>
      <c r="L99" s="8">
        <v>1.2</v>
      </c>
      <c r="M99" s="8">
        <v>0.1</v>
      </c>
      <c r="N99" s="8">
        <v>155.9</v>
      </c>
      <c r="O99" s="10">
        <v>0.1</v>
      </c>
      <c r="P99" s="8">
        <v>50.3</v>
      </c>
      <c r="Q99" s="10">
        <v>0.3</v>
      </c>
      <c r="R99" s="8">
        <v>53.9</v>
      </c>
      <c r="S99" s="8">
        <v>0</v>
      </c>
      <c r="T99" s="8">
        <v>0</v>
      </c>
      <c r="U99" s="8">
        <v>0</v>
      </c>
    </row>
    <row r="100" spans="1:21" ht="20.45" customHeight="1" x14ac:dyDescent="0.25">
      <c r="A100" s="6">
        <v>2011</v>
      </c>
      <c r="B100" s="6">
        <v>255</v>
      </c>
      <c r="C100" s="7" t="s">
        <v>71</v>
      </c>
      <c r="D100" s="6">
        <v>100</v>
      </c>
      <c r="E100" s="8">
        <v>12.7</v>
      </c>
      <c r="F100" s="8">
        <v>13.2</v>
      </c>
      <c r="G100" s="8">
        <v>13.6</v>
      </c>
      <c r="H100" s="9">
        <f t="shared" si="21"/>
        <v>230.58999999999997</v>
      </c>
      <c r="I100" s="8">
        <v>0.2</v>
      </c>
      <c r="J100" s="8">
        <v>5.3</v>
      </c>
      <c r="K100" s="8">
        <v>4.5999999999999996</v>
      </c>
      <c r="L100" s="8">
        <v>0</v>
      </c>
      <c r="M100" s="8">
        <v>0.1</v>
      </c>
      <c r="N100" s="8">
        <v>32.4</v>
      </c>
      <c r="O100" s="10">
        <v>8.6</v>
      </c>
      <c r="P100" s="8">
        <v>92.3</v>
      </c>
      <c r="Q100" s="10">
        <v>1.9</v>
      </c>
      <c r="R100" s="8">
        <v>39.6</v>
      </c>
      <c r="S100" s="8">
        <v>0</v>
      </c>
      <c r="T100" s="8">
        <v>0.1</v>
      </c>
      <c r="U100" s="8">
        <v>0</v>
      </c>
    </row>
    <row r="101" spans="1:21" ht="21.75" customHeight="1" x14ac:dyDescent="0.25">
      <c r="A101" s="6">
        <v>2008</v>
      </c>
      <c r="B101" s="6">
        <v>323</v>
      </c>
      <c r="C101" s="7" t="s">
        <v>72</v>
      </c>
      <c r="D101" s="6">
        <v>150</v>
      </c>
      <c r="E101" s="8">
        <v>8.4</v>
      </c>
      <c r="F101" s="8">
        <v>4.2</v>
      </c>
      <c r="G101" s="8">
        <v>38.200000000000003</v>
      </c>
      <c r="H101" s="9">
        <f t="shared" si="21"/>
        <v>230.12</v>
      </c>
      <c r="I101" s="8">
        <v>0.2</v>
      </c>
      <c r="J101" s="8">
        <v>0</v>
      </c>
      <c r="K101" s="8">
        <v>68.2</v>
      </c>
      <c r="L101" s="8">
        <v>0</v>
      </c>
      <c r="M101" s="8">
        <v>0.1</v>
      </c>
      <c r="N101" s="8">
        <v>22.3</v>
      </c>
      <c r="O101" s="10">
        <v>38.1</v>
      </c>
      <c r="P101" s="8">
        <v>149.6</v>
      </c>
      <c r="Q101" s="10">
        <v>1.3</v>
      </c>
      <c r="R101" s="8">
        <v>160.4</v>
      </c>
      <c r="S101" s="8">
        <v>0.03</v>
      </c>
      <c r="T101" s="8">
        <v>0</v>
      </c>
      <c r="U101" s="8">
        <v>0</v>
      </c>
    </row>
    <row r="102" spans="1:21" ht="12.4" customHeight="1" x14ac:dyDescent="0.25">
      <c r="A102" s="6">
        <v>2008</v>
      </c>
      <c r="B102" s="6">
        <v>436</v>
      </c>
      <c r="C102" s="7" t="s">
        <v>45</v>
      </c>
      <c r="D102" s="6">
        <v>180</v>
      </c>
      <c r="E102" s="8">
        <v>0.1</v>
      </c>
      <c r="F102" s="8">
        <v>0</v>
      </c>
      <c r="G102" s="8">
        <v>14.9</v>
      </c>
      <c r="H102" s="9">
        <f t="shared" si="21"/>
        <v>61.499999999999993</v>
      </c>
      <c r="I102" s="8">
        <v>0</v>
      </c>
      <c r="J102" s="8">
        <v>2.2999999999999998</v>
      </c>
      <c r="K102" s="8">
        <v>0</v>
      </c>
      <c r="L102" s="8">
        <v>0</v>
      </c>
      <c r="M102" s="8">
        <v>0</v>
      </c>
      <c r="N102" s="8">
        <v>13.3</v>
      </c>
      <c r="O102" s="10">
        <v>3.3</v>
      </c>
      <c r="P102" s="8">
        <v>2.9</v>
      </c>
      <c r="Q102" s="10">
        <v>0.1</v>
      </c>
      <c r="R102" s="8">
        <v>24.5</v>
      </c>
      <c r="S102" s="8">
        <v>0</v>
      </c>
      <c r="T102" s="8">
        <v>0</v>
      </c>
      <c r="U102" s="8">
        <v>0</v>
      </c>
    </row>
    <row r="103" spans="1:21" ht="12.4" customHeight="1" x14ac:dyDescent="0.25">
      <c r="A103" s="6">
        <v>2008</v>
      </c>
      <c r="B103" s="6" t="s">
        <v>35</v>
      </c>
      <c r="C103" s="7" t="s">
        <v>46</v>
      </c>
      <c r="D103" s="6">
        <v>20</v>
      </c>
      <c r="E103" s="8">
        <v>1.3</v>
      </c>
      <c r="F103" s="8">
        <v>0.2</v>
      </c>
      <c r="G103" s="8">
        <v>8.5</v>
      </c>
      <c r="H103" s="9">
        <f t="shared" si="21"/>
        <v>42.039999999999992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3.6</v>
      </c>
      <c r="O103" s="10">
        <v>3.8</v>
      </c>
      <c r="P103" s="8">
        <v>17.399999999999999</v>
      </c>
      <c r="Q103" s="10">
        <v>0.8</v>
      </c>
      <c r="R103" s="8">
        <v>27.2</v>
      </c>
      <c r="S103" s="8">
        <v>0.1</v>
      </c>
      <c r="T103" s="8">
        <v>0</v>
      </c>
      <c r="U103" s="8">
        <v>0</v>
      </c>
    </row>
    <row r="104" spans="1:21" ht="12.4" customHeight="1" x14ac:dyDescent="0.25">
      <c r="A104" s="124" t="s">
        <v>37</v>
      </c>
      <c r="B104" s="125"/>
      <c r="C104" s="125"/>
      <c r="D104" s="12">
        <v>760</v>
      </c>
      <c r="E104" s="14">
        <f>SUM(E98:E103)</f>
        <v>25.1</v>
      </c>
      <c r="F104" s="14">
        <f t="shared" ref="F104:U104" si="22">SUM(F98:F103)</f>
        <v>24.199999999999996</v>
      </c>
      <c r="G104" s="14">
        <f t="shared" si="22"/>
        <v>100.4</v>
      </c>
      <c r="H104" s="14">
        <f t="shared" si="22"/>
        <v>739.6099999999999</v>
      </c>
      <c r="I104" s="14">
        <f t="shared" si="22"/>
        <v>0.4</v>
      </c>
      <c r="J104" s="14">
        <f t="shared" si="22"/>
        <v>14.100000000000001</v>
      </c>
      <c r="K104" s="19">
        <f t="shared" si="22"/>
        <v>223.2</v>
      </c>
      <c r="L104" s="14">
        <f t="shared" si="22"/>
        <v>1.2</v>
      </c>
      <c r="M104" s="14">
        <f t="shared" si="22"/>
        <v>0.30000000000000004</v>
      </c>
      <c r="N104" s="14">
        <f t="shared" si="22"/>
        <v>241.30000000000004</v>
      </c>
      <c r="O104" s="14">
        <f t="shared" si="22"/>
        <v>54.3</v>
      </c>
      <c r="P104" s="14">
        <f t="shared" si="22"/>
        <v>337.59999999999991</v>
      </c>
      <c r="Q104" s="14">
        <f t="shared" si="22"/>
        <v>4.9999999999999991</v>
      </c>
      <c r="R104" s="14">
        <f t="shared" si="22"/>
        <v>389.9</v>
      </c>
      <c r="S104" s="14">
        <f t="shared" si="22"/>
        <v>0.33</v>
      </c>
      <c r="T104" s="14">
        <f t="shared" si="22"/>
        <v>0.4</v>
      </c>
      <c r="U104" s="14">
        <f t="shared" si="22"/>
        <v>0</v>
      </c>
    </row>
    <row r="105" spans="1:21" ht="12.4" customHeight="1" x14ac:dyDescent="0.25">
      <c r="A105" s="124" t="s">
        <v>47</v>
      </c>
      <c r="B105" s="125"/>
      <c r="C105" s="125"/>
      <c r="D105" s="126"/>
      <c r="E105" s="14">
        <f>E104+E96+E93</f>
        <v>46.7</v>
      </c>
      <c r="F105" s="14">
        <f t="shared" ref="F105:T105" si="23">F104+F96+F93</f>
        <v>44.9</v>
      </c>
      <c r="G105" s="14">
        <f t="shared" si="23"/>
        <v>183.9</v>
      </c>
      <c r="H105" s="14">
        <f t="shared" si="23"/>
        <v>1363.0299999999997</v>
      </c>
      <c r="I105" s="14">
        <f t="shared" si="23"/>
        <v>0.6</v>
      </c>
      <c r="J105" s="14">
        <f t="shared" si="23"/>
        <v>31.4</v>
      </c>
      <c r="K105" s="19">
        <f t="shared" si="23"/>
        <v>357.4</v>
      </c>
      <c r="L105" s="14">
        <f t="shared" si="23"/>
        <v>5.5</v>
      </c>
      <c r="M105" s="14">
        <f>M104+M96+M93</f>
        <v>0.7</v>
      </c>
      <c r="N105" s="14">
        <f>N104+N96+N93</f>
        <v>551</v>
      </c>
      <c r="O105" s="14">
        <f t="shared" si="23"/>
        <v>125.5</v>
      </c>
      <c r="P105" s="14">
        <f t="shared" si="23"/>
        <v>553.79999999999984</v>
      </c>
      <c r="Q105" s="14">
        <f t="shared" si="23"/>
        <v>6.6</v>
      </c>
      <c r="R105" s="14">
        <f t="shared" si="23"/>
        <v>554</v>
      </c>
      <c r="S105" s="14">
        <f t="shared" si="23"/>
        <v>0.53</v>
      </c>
      <c r="T105" s="14">
        <f t="shared" si="23"/>
        <v>1.6</v>
      </c>
      <c r="U105" s="41">
        <f t="shared" ref="U105" si="24">U93+U96+U104</f>
        <v>1.6E-2</v>
      </c>
    </row>
    <row r="106" spans="1:21" ht="14.25" customHeight="1" x14ac:dyDescent="0.25">
      <c r="A106" s="124" t="s">
        <v>48</v>
      </c>
      <c r="B106" s="125"/>
      <c r="C106" s="125"/>
      <c r="D106" s="125"/>
      <c r="E106" s="21">
        <v>1</v>
      </c>
      <c r="F106" s="21">
        <v>1</v>
      </c>
      <c r="G106" s="21">
        <v>4</v>
      </c>
      <c r="H106" s="22" t="s">
        <v>35</v>
      </c>
      <c r="I106" s="22" t="s">
        <v>35</v>
      </c>
      <c r="J106" s="22" t="s">
        <v>35</v>
      </c>
      <c r="K106" s="22" t="s">
        <v>35</v>
      </c>
      <c r="L106" s="22" t="s">
        <v>35</v>
      </c>
      <c r="M106" s="22" t="s">
        <v>35</v>
      </c>
      <c r="N106" s="22" t="s">
        <v>35</v>
      </c>
      <c r="O106" s="22" t="s">
        <v>35</v>
      </c>
      <c r="P106" s="22" t="s">
        <v>35</v>
      </c>
      <c r="Q106" s="22" t="s">
        <v>35</v>
      </c>
      <c r="R106" s="22" t="s">
        <v>35</v>
      </c>
      <c r="S106" s="22" t="s">
        <v>35</v>
      </c>
      <c r="T106" s="22" t="s">
        <v>35</v>
      </c>
      <c r="U106" s="22" t="s">
        <v>35</v>
      </c>
    </row>
    <row r="107" spans="1:21" ht="14.25" customHeight="1" x14ac:dyDescent="0.25">
      <c r="A107" s="23"/>
      <c r="B107" s="23"/>
      <c r="C107" s="23"/>
      <c r="D107" s="23"/>
      <c r="E107" s="24"/>
      <c r="F107" s="24"/>
      <c r="G107" s="24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4.25" customHeight="1" x14ac:dyDescent="0.25">
      <c r="A108" s="23"/>
      <c r="B108" s="23"/>
      <c r="C108" s="23"/>
      <c r="D108" s="23"/>
      <c r="E108" s="24"/>
      <c r="F108" s="24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4.25" customHeight="1" x14ac:dyDescent="0.25">
      <c r="A109" s="23"/>
      <c r="B109" s="23"/>
      <c r="C109" s="23"/>
      <c r="D109" s="23"/>
      <c r="E109" s="24"/>
      <c r="F109" s="24"/>
      <c r="G109" s="24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4.25" customHeight="1" x14ac:dyDescent="0.25">
      <c r="A110" s="23"/>
      <c r="B110" s="23"/>
      <c r="C110" s="23"/>
      <c r="D110" s="23"/>
      <c r="E110" s="24"/>
      <c r="F110" s="24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4.25" customHeight="1" x14ac:dyDescent="0.25">
      <c r="A111" s="132" t="s">
        <v>105</v>
      </c>
      <c r="B111" s="132"/>
      <c r="C111" s="132"/>
      <c r="D111" s="132" t="s">
        <v>106</v>
      </c>
      <c r="E111" s="132"/>
      <c r="F111" s="132"/>
      <c r="G111" s="132"/>
      <c r="H111" s="13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4.25" customHeight="1" x14ac:dyDescent="0.25">
      <c r="A112" s="132" t="s">
        <v>1</v>
      </c>
      <c r="B112" s="132"/>
      <c r="C112" s="132"/>
      <c r="D112" s="132" t="s">
        <v>2</v>
      </c>
      <c r="E112" s="132"/>
      <c r="F112" s="132"/>
      <c r="G112" s="132"/>
      <c r="H112" s="13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4.25" customHeight="1" x14ac:dyDescent="0.25">
      <c r="A113" s="144" t="s">
        <v>3</v>
      </c>
      <c r="B113" s="144"/>
      <c r="C113" s="144"/>
      <c r="D113" s="144" t="s">
        <v>4</v>
      </c>
      <c r="E113" s="144"/>
      <c r="F113" s="144"/>
      <c r="G113" s="144"/>
      <c r="H113" s="144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3.5" customHeight="1" x14ac:dyDescent="0.25">
      <c r="A114" s="133" t="s">
        <v>5</v>
      </c>
      <c r="B114" s="133" t="s">
        <v>6</v>
      </c>
      <c r="C114" s="135" t="s">
        <v>7</v>
      </c>
      <c r="D114" s="133" t="s">
        <v>8</v>
      </c>
      <c r="E114" s="129" t="s">
        <v>9</v>
      </c>
      <c r="F114" s="130"/>
      <c r="G114" s="131"/>
      <c r="H114" s="127" t="s">
        <v>10</v>
      </c>
      <c r="I114" s="129" t="s">
        <v>11</v>
      </c>
      <c r="J114" s="130"/>
      <c r="K114" s="130"/>
      <c r="L114" s="130"/>
      <c r="M114" s="131"/>
      <c r="N114" s="129" t="s">
        <v>12</v>
      </c>
      <c r="O114" s="130"/>
      <c r="P114" s="130"/>
      <c r="Q114" s="130"/>
      <c r="R114" s="130"/>
      <c r="S114" s="130"/>
      <c r="T114" s="130"/>
      <c r="U114" s="131"/>
    </row>
    <row r="115" spans="1:21" ht="39.6" customHeight="1" x14ac:dyDescent="0.25">
      <c r="A115" s="134"/>
      <c r="B115" s="134"/>
      <c r="C115" s="136"/>
      <c r="D115" s="134"/>
      <c r="E115" s="1" t="s">
        <v>13</v>
      </c>
      <c r="F115" s="1" t="s">
        <v>14</v>
      </c>
      <c r="G115" s="1" t="s">
        <v>15</v>
      </c>
      <c r="H115" s="128"/>
      <c r="I115" s="1" t="s">
        <v>16</v>
      </c>
      <c r="J115" s="1" t="s">
        <v>17</v>
      </c>
      <c r="K115" s="1" t="s">
        <v>18</v>
      </c>
      <c r="L115" s="1" t="s">
        <v>19</v>
      </c>
      <c r="M115" s="1" t="s">
        <v>20</v>
      </c>
      <c r="N115" s="1" t="s">
        <v>21</v>
      </c>
      <c r="O115" s="2" t="s">
        <v>22</v>
      </c>
      <c r="P115" s="1" t="s">
        <v>23</v>
      </c>
      <c r="Q115" s="2" t="s">
        <v>24</v>
      </c>
      <c r="R115" s="1" t="s">
        <v>25</v>
      </c>
      <c r="S115" s="1" t="s">
        <v>26</v>
      </c>
      <c r="T115" s="1" t="s">
        <v>27</v>
      </c>
      <c r="U115" s="1" t="s">
        <v>28</v>
      </c>
    </row>
    <row r="116" spans="1:21" ht="14.65" customHeight="1" x14ac:dyDescent="0.25">
      <c r="A116" s="3" t="s">
        <v>29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</row>
    <row r="117" spans="1:21" ht="25.9" customHeight="1" x14ac:dyDescent="0.25">
      <c r="A117" s="6">
        <v>2011</v>
      </c>
      <c r="B117" s="6">
        <v>401</v>
      </c>
      <c r="C117" s="7" t="s">
        <v>73</v>
      </c>
      <c r="D117" s="6" t="s">
        <v>74</v>
      </c>
      <c r="E117" s="8">
        <v>15.1</v>
      </c>
      <c r="F117" s="8">
        <v>15.3</v>
      </c>
      <c r="G117" s="8">
        <v>45.3</v>
      </c>
      <c r="H117" s="9">
        <f t="shared" ref="H117" si="25">E117*4.1+F117*9.3+G117*4.1</f>
        <v>389.92999999999995</v>
      </c>
      <c r="I117" s="8">
        <v>0.2</v>
      </c>
      <c r="J117" s="8">
        <v>0.1</v>
      </c>
      <c r="K117" s="35">
        <v>163.69999999999999</v>
      </c>
      <c r="L117" s="8">
        <v>3.2</v>
      </c>
      <c r="M117" s="8">
        <v>0.5</v>
      </c>
      <c r="N117" s="8">
        <v>159.4</v>
      </c>
      <c r="O117" s="10">
        <v>25.8</v>
      </c>
      <c r="P117" s="8">
        <v>173.9</v>
      </c>
      <c r="Q117" s="10">
        <v>0.2</v>
      </c>
      <c r="R117" s="8">
        <v>0.2</v>
      </c>
      <c r="S117" s="8">
        <v>0</v>
      </c>
      <c r="T117" s="8">
        <v>1</v>
      </c>
      <c r="U117" s="8">
        <v>1.6E-2</v>
      </c>
    </row>
    <row r="118" spans="1:21" ht="12.4" customHeight="1" x14ac:dyDescent="0.25">
      <c r="A118" s="6">
        <v>2008</v>
      </c>
      <c r="B118" s="6">
        <v>430</v>
      </c>
      <c r="C118" s="7" t="s">
        <v>31</v>
      </c>
      <c r="D118" s="6" t="s">
        <v>32</v>
      </c>
      <c r="E118" s="8">
        <v>0</v>
      </c>
      <c r="F118" s="8">
        <v>0</v>
      </c>
      <c r="G118" s="8">
        <v>9.6999999999999993</v>
      </c>
      <c r="H118" s="9">
        <f>E118*4.1+F118*9.3+G118*4.1</f>
        <v>39.769999999999996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5.9</v>
      </c>
      <c r="O118" s="10">
        <v>1.3</v>
      </c>
      <c r="P118" s="8">
        <v>0</v>
      </c>
      <c r="Q118" s="10">
        <v>0</v>
      </c>
      <c r="R118" s="8">
        <v>0.7</v>
      </c>
      <c r="S118" s="8">
        <v>0</v>
      </c>
      <c r="T118" s="8">
        <v>0</v>
      </c>
      <c r="U118" s="8">
        <v>0</v>
      </c>
    </row>
    <row r="119" spans="1:21" ht="12.4" customHeight="1" x14ac:dyDescent="0.25">
      <c r="A119" s="6">
        <v>2008</v>
      </c>
      <c r="B119" s="6" t="s">
        <v>35</v>
      </c>
      <c r="C119" s="7" t="s">
        <v>36</v>
      </c>
      <c r="D119" s="6">
        <v>140</v>
      </c>
      <c r="E119" s="8">
        <v>0.6</v>
      </c>
      <c r="F119" s="8">
        <v>0.6</v>
      </c>
      <c r="G119" s="8">
        <v>13.7</v>
      </c>
      <c r="H119" s="9">
        <f t="shared" ref="H119" si="26">E119*4.1+F119*9.3+G119*4.1</f>
        <v>64.209999999999994</v>
      </c>
      <c r="I119" s="8">
        <v>0</v>
      </c>
      <c r="J119" s="8">
        <v>14</v>
      </c>
      <c r="K119" s="8">
        <v>0</v>
      </c>
      <c r="L119" s="8">
        <v>0</v>
      </c>
      <c r="M119" s="8">
        <v>0</v>
      </c>
      <c r="N119" s="8">
        <v>22.4</v>
      </c>
      <c r="O119" s="10">
        <v>11.2</v>
      </c>
      <c r="P119" s="8">
        <v>15.4</v>
      </c>
      <c r="Q119" s="10">
        <v>3.1</v>
      </c>
      <c r="R119" s="8">
        <v>247.6</v>
      </c>
      <c r="S119" s="8">
        <v>0</v>
      </c>
      <c r="T119" s="8">
        <v>0</v>
      </c>
      <c r="U119" s="8">
        <v>0</v>
      </c>
    </row>
    <row r="120" spans="1:21" ht="12.4" customHeight="1" x14ac:dyDescent="0.25">
      <c r="A120" s="124" t="s">
        <v>37</v>
      </c>
      <c r="B120" s="125"/>
      <c r="C120" s="125"/>
      <c r="D120" s="12">
        <v>500</v>
      </c>
      <c r="E120" s="14">
        <f>SUM(E117:E119)</f>
        <v>15.7</v>
      </c>
      <c r="F120" s="14">
        <f t="shared" ref="F120:U120" si="27">SUM(F117:F119)</f>
        <v>15.9</v>
      </c>
      <c r="G120" s="14">
        <f t="shared" si="27"/>
        <v>68.7</v>
      </c>
      <c r="H120" s="14">
        <f t="shared" si="27"/>
        <v>493.90999999999991</v>
      </c>
      <c r="I120" s="14">
        <f t="shared" si="27"/>
        <v>0.2</v>
      </c>
      <c r="J120" s="14">
        <f t="shared" si="27"/>
        <v>14.1</v>
      </c>
      <c r="K120" s="34">
        <f t="shared" si="27"/>
        <v>163.69999999999999</v>
      </c>
      <c r="L120" s="14">
        <f t="shared" si="27"/>
        <v>3.2</v>
      </c>
      <c r="M120" s="14">
        <f t="shared" si="27"/>
        <v>0.5</v>
      </c>
      <c r="N120" s="14">
        <f t="shared" si="27"/>
        <v>187.70000000000002</v>
      </c>
      <c r="O120" s="14">
        <f t="shared" si="27"/>
        <v>38.299999999999997</v>
      </c>
      <c r="P120" s="14">
        <f t="shared" si="27"/>
        <v>189.3</v>
      </c>
      <c r="Q120" s="14">
        <f t="shared" si="27"/>
        <v>3.3000000000000003</v>
      </c>
      <c r="R120" s="14">
        <f t="shared" si="27"/>
        <v>248.5</v>
      </c>
      <c r="S120" s="14">
        <f t="shared" si="27"/>
        <v>0</v>
      </c>
      <c r="T120" s="14">
        <f t="shared" si="27"/>
        <v>1</v>
      </c>
      <c r="U120" s="20">
        <f t="shared" si="27"/>
        <v>1.6E-2</v>
      </c>
    </row>
    <row r="121" spans="1:21" ht="14.65" customHeight="1" x14ac:dyDescent="0.25">
      <c r="A121" s="71" t="s">
        <v>38</v>
      </c>
      <c r="B121" s="72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6"/>
    </row>
    <row r="122" spans="1:21" ht="12.4" customHeight="1" x14ac:dyDescent="0.25">
      <c r="A122" s="6">
        <v>2011</v>
      </c>
      <c r="B122" s="6">
        <v>385</v>
      </c>
      <c r="C122" s="7" t="s">
        <v>39</v>
      </c>
      <c r="D122" s="6">
        <v>200</v>
      </c>
      <c r="E122" s="8">
        <v>6</v>
      </c>
      <c r="F122" s="8">
        <v>5</v>
      </c>
      <c r="G122" s="8">
        <v>9.4</v>
      </c>
      <c r="H122" s="9">
        <f>E122*4.1+F122*9.3+G122*4.1</f>
        <v>109.63999999999999</v>
      </c>
      <c r="I122" s="8">
        <v>0.1</v>
      </c>
      <c r="J122" s="8">
        <v>1.1000000000000001</v>
      </c>
      <c r="K122" s="8">
        <v>0</v>
      </c>
      <c r="L122" s="8">
        <v>0</v>
      </c>
      <c r="M122" s="8">
        <v>0.2</v>
      </c>
      <c r="N122" s="8">
        <v>215.2</v>
      </c>
      <c r="O122" s="10">
        <v>23.6</v>
      </c>
      <c r="P122" s="8">
        <v>151.9</v>
      </c>
      <c r="Q122" s="10">
        <v>0.2</v>
      </c>
      <c r="R122" s="8">
        <v>8.1</v>
      </c>
      <c r="S122" s="8">
        <v>0</v>
      </c>
      <c r="T122" s="8">
        <v>0</v>
      </c>
      <c r="U122" s="8">
        <v>0</v>
      </c>
    </row>
    <row r="123" spans="1:21" ht="12.4" customHeight="1" x14ac:dyDescent="0.25">
      <c r="A123" s="124" t="s">
        <v>37</v>
      </c>
      <c r="B123" s="125"/>
      <c r="C123" s="125"/>
      <c r="D123" s="12">
        <v>200</v>
      </c>
      <c r="E123" s="14">
        <f t="shared" ref="E123:U123" si="28">SUM(E122)</f>
        <v>6</v>
      </c>
      <c r="F123" s="14">
        <f t="shared" si="28"/>
        <v>5</v>
      </c>
      <c r="G123" s="14">
        <f t="shared" si="28"/>
        <v>9.4</v>
      </c>
      <c r="H123" s="14">
        <f t="shared" si="28"/>
        <v>109.63999999999999</v>
      </c>
      <c r="I123" s="14">
        <f>SUM(I122)</f>
        <v>0.1</v>
      </c>
      <c r="J123" s="14">
        <f t="shared" si="28"/>
        <v>1.1000000000000001</v>
      </c>
      <c r="K123" s="14">
        <f t="shared" si="28"/>
        <v>0</v>
      </c>
      <c r="L123" s="14">
        <f t="shared" si="28"/>
        <v>0</v>
      </c>
      <c r="M123" s="14">
        <f t="shared" si="28"/>
        <v>0.2</v>
      </c>
      <c r="N123" s="14">
        <f t="shared" si="28"/>
        <v>215.2</v>
      </c>
      <c r="O123" s="14">
        <f t="shared" si="28"/>
        <v>23.6</v>
      </c>
      <c r="P123" s="14">
        <f t="shared" si="28"/>
        <v>151.9</v>
      </c>
      <c r="Q123" s="14">
        <f t="shared" si="28"/>
        <v>0.2</v>
      </c>
      <c r="R123" s="14">
        <f t="shared" si="28"/>
        <v>8.1</v>
      </c>
      <c r="S123" s="14">
        <f t="shared" si="28"/>
        <v>0</v>
      </c>
      <c r="T123" s="14">
        <f t="shared" si="28"/>
        <v>0</v>
      </c>
      <c r="U123" s="14">
        <f t="shared" si="28"/>
        <v>0</v>
      </c>
    </row>
    <row r="124" spans="1:21" ht="14.65" customHeight="1" x14ac:dyDescent="0.25">
      <c r="A124" s="17" t="s">
        <v>40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6"/>
    </row>
    <row r="125" spans="1:21" ht="16.149999999999999" customHeight="1" x14ac:dyDescent="0.25">
      <c r="A125" s="6">
        <v>2008</v>
      </c>
      <c r="B125" s="6">
        <v>3</v>
      </c>
      <c r="C125" s="7" t="s">
        <v>55</v>
      </c>
      <c r="D125" s="6">
        <v>60</v>
      </c>
      <c r="E125" s="8">
        <v>0.7</v>
      </c>
      <c r="F125" s="8">
        <v>0.1</v>
      </c>
      <c r="G125" s="8">
        <v>2.2999999999999998</v>
      </c>
      <c r="H125" s="9">
        <f t="shared" ref="H125:H130" si="29">E125*4.1+F125*9.3+G125*4.1</f>
        <v>13.229999999999997</v>
      </c>
      <c r="I125" s="8">
        <v>0</v>
      </c>
      <c r="J125" s="8">
        <v>15.1</v>
      </c>
      <c r="K125" s="8">
        <v>67.2</v>
      </c>
      <c r="L125" s="8">
        <v>0</v>
      </c>
      <c r="M125" s="8">
        <v>0</v>
      </c>
      <c r="N125" s="8">
        <v>8.4</v>
      </c>
      <c r="O125" s="10">
        <v>12.1</v>
      </c>
      <c r="P125" s="8">
        <v>15.7</v>
      </c>
      <c r="Q125" s="10">
        <v>0.6</v>
      </c>
      <c r="R125" s="8">
        <v>174.9</v>
      </c>
      <c r="S125" s="8">
        <v>0.02</v>
      </c>
      <c r="T125" s="8">
        <v>0</v>
      </c>
      <c r="U125" s="8">
        <v>0</v>
      </c>
    </row>
    <row r="126" spans="1:21" ht="24" customHeight="1" x14ac:dyDescent="0.25">
      <c r="A126" s="6">
        <v>2012</v>
      </c>
      <c r="B126" s="6">
        <v>77</v>
      </c>
      <c r="C126" s="7" t="s">
        <v>75</v>
      </c>
      <c r="D126" s="6">
        <v>250</v>
      </c>
      <c r="E126" s="8">
        <v>5.5</v>
      </c>
      <c r="F126" s="8">
        <v>4.9000000000000004</v>
      </c>
      <c r="G126" s="8">
        <v>15.6</v>
      </c>
      <c r="H126" s="9">
        <f>E126*4.1+F126*9.3+G126*4.1</f>
        <v>132.07999999999998</v>
      </c>
      <c r="I126" s="8">
        <v>0.1</v>
      </c>
      <c r="J126" s="8">
        <v>1.6</v>
      </c>
      <c r="K126" s="35">
        <v>108.2</v>
      </c>
      <c r="L126" s="8">
        <v>0</v>
      </c>
      <c r="M126" s="8">
        <v>0</v>
      </c>
      <c r="N126" s="8">
        <v>97.3</v>
      </c>
      <c r="O126" s="10">
        <v>18.8</v>
      </c>
      <c r="P126" s="8">
        <v>72.099999999999994</v>
      </c>
      <c r="Q126" s="10">
        <v>0.2</v>
      </c>
      <c r="R126" s="8">
        <v>0.7</v>
      </c>
      <c r="S126" s="8">
        <v>0</v>
      </c>
      <c r="T126" s="8">
        <v>0.6</v>
      </c>
      <c r="U126" s="8">
        <v>0</v>
      </c>
    </row>
    <row r="127" spans="1:21" ht="13.9" customHeight="1" x14ac:dyDescent="0.25">
      <c r="A127" s="6">
        <v>2008</v>
      </c>
      <c r="B127" s="6">
        <v>272</v>
      </c>
      <c r="C127" s="7" t="s">
        <v>76</v>
      </c>
      <c r="D127" s="6">
        <v>100</v>
      </c>
      <c r="E127" s="8">
        <v>11.2</v>
      </c>
      <c r="F127" s="8">
        <v>13.2</v>
      </c>
      <c r="G127" s="8">
        <v>14.9</v>
      </c>
      <c r="H127" s="9">
        <f t="shared" si="29"/>
        <v>229.77</v>
      </c>
      <c r="I127" s="8">
        <v>0.1</v>
      </c>
      <c r="J127" s="8">
        <v>0</v>
      </c>
      <c r="K127" s="8">
        <v>22.8</v>
      </c>
      <c r="L127" s="8">
        <v>0</v>
      </c>
      <c r="M127" s="8">
        <v>0</v>
      </c>
      <c r="N127" s="8">
        <v>0</v>
      </c>
      <c r="O127" s="10">
        <v>11.5</v>
      </c>
      <c r="P127" s="8">
        <v>47.5</v>
      </c>
      <c r="Q127" s="10">
        <v>0.9</v>
      </c>
      <c r="R127" s="8">
        <v>9.6</v>
      </c>
      <c r="S127" s="8">
        <v>0</v>
      </c>
      <c r="T127" s="8">
        <v>0</v>
      </c>
      <c r="U127" s="8">
        <v>0</v>
      </c>
    </row>
    <row r="128" spans="1:21" ht="21.75" customHeight="1" x14ac:dyDescent="0.25">
      <c r="A128" s="6">
        <v>2011</v>
      </c>
      <c r="B128" s="6">
        <v>309</v>
      </c>
      <c r="C128" s="7" t="s">
        <v>77</v>
      </c>
      <c r="D128" s="6">
        <v>150</v>
      </c>
      <c r="E128" s="8">
        <v>5.4</v>
      </c>
      <c r="F128" s="8">
        <v>4.8</v>
      </c>
      <c r="G128" s="8">
        <v>34.4</v>
      </c>
      <c r="H128" s="9">
        <f t="shared" si="29"/>
        <v>207.82</v>
      </c>
      <c r="I128" s="8">
        <v>0.1</v>
      </c>
      <c r="J128" s="8">
        <v>0</v>
      </c>
      <c r="K128" s="8">
        <v>24.1</v>
      </c>
      <c r="L128" s="8">
        <v>2.1</v>
      </c>
      <c r="M128" s="8">
        <v>0</v>
      </c>
      <c r="N128" s="8">
        <v>29.7</v>
      </c>
      <c r="O128" s="10">
        <v>10.5</v>
      </c>
      <c r="P128" s="8">
        <v>41.9</v>
      </c>
      <c r="Q128" s="10">
        <v>0</v>
      </c>
      <c r="R128" s="8">
        <v>3.8</v>
      </c>
      <c r="S128" s="8">
        <v>0</v>
      </c>
      <c r="T128" s="8">
        <v>0</v>
      </c>
      <c r="U128" s="8">
        <v>0</v>
      </c>
    </row>
    <row r="129" spans="1:21" ht="12.4" customHeight="1" x14ac:dyDescent="0.25">
      <c r="A129" s="6">
        <v>2008</v>
      </c>
      <c r="B129" s="6">
        <v>438</v>
      </c>
      <c r="C129" s="7" t="s">
        <v>78</v>
      </c>
      <c r="D129" s="6">
        <v>180</v>
      </c>
      <c r="E129" s="8">
        <v>0.1</v>
      </c>
      <c r="F129" s="8">
        <v>0.1</v>
      </c>
      <c r="G129" s="8">
        <v>16.7</v>
      </c>
      <c r="H129" s="9">
        <f t="shared" si="29"/>
        <v>69.809999999999988</v>
      </c>
      <c r="I129" s="8">
        <v>0</v>
      </c>
      <c r="J129" s="8">
        <v>0.9</v>
      </c>
      <c r="K129" s="8">
        <v>0</v>
      </c>
      <c r="L129" s="8">
        <v>0</v>
      </c>
      <c r="M129" s="8">
        <v>0</v>
      </c>
      <c r="N129" s="8">
        <v>11.1</v>
      </c>
      <c r="O129" s="10">
        <v>3.3</v>
      </c>
      <c r="P129" s="8">
        <v>2.2000000000000002</v>
      </c>
      <c r="Q129" s="10">
        <v>0.4</v>
      </c>
      <c r="R129" s="8">
        <v>63.6</v>
      </c>
      <c r="S129" s="8">
        <v>0.5</v>
      </c>
      <c r="T129" s="8">
        <v>0</v>
      </c>
      <c r="U129" s="8">
        <v>0</v>
      </c>
    </row>
    <row r="130" spans="1:21" ht="12.4" customHeight="1" x14ac:dyDescent="0.25">
      <c r="A130" s="6">
        <v>2008</v>
      </c>
      <c r="B130" s="6" t="s">
        <v>35</v>
      </c>
      <c r="C130" s="7" t="s">
        <v>46</v>
      </c>
      <c r="D130" s="6">
        <v>20</v>
      </c>
      <c r="E130" s="8">
        <v>1.3</v>
      </c>
      <c r="F130" s="8">
        <v>0.2</v>
      </c>
      <c r="G130" s="8">
        <v>8.5</v>
      </c>
      <c r="H130" s="9">
        <f t="shared" si="29"/>
        <v>42.039999999999992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3.6</v>
      </c>
      <c r="O130" s="10">
        <v>3.8</v>
      </c>
      <c r="P130" s="8">
        <v>17.399999999999999</v>
      </c>
      <c r="Q130" s="10">
        <v>0.8</v>
      </c>
      <c r="R130" s="8">
        <v>27.2</v>
      </c>
      <c r="S130" s="8">
        <v>0.1</v>
      </c>
      <c r="T130" s="8">
        <v>0</v>
      </c>
      <c r="U130" s="8">
        <v>0</v>
      </c>
    </row>
    <row r="131" spans="1:21" ht="12.4" customHeight="1" x14ac:dyDescent="0.25">
      <c r="A131" s="6">
        <v>2008</v>
      </c>
      <c r="B131" s="6" t="s">
        <v>35</v>
      </c>
      <c r="C131" s="7" t="s">
        <v>79</v>
      </c>
      <c r="D131" s="6">
        <v>20</v>
      </c>
      <c r="E131" s="8">
        <v>1.5</v>
      </c>
      <c r="F131" s="8">
        <v>0.6</v>
      </c>
      <c r="G131" s="8">
        <v>10.3</v>
      </c>
      <c r="H131" s="9">
        <f>E131*4.1+F131*9.3+G131*4.1</f>
        <v>53.959999999999994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3.8</v>
      </c>
      <c r="O131" s="10">
        <v>2.6</v>
      </c>
      <c r="P131" s="8">
        <v>13</v>
      </c>
      <c r="Q131" s="10">
        <v>0.2</v>
      </c>
      <c r="R131" s="8">
        <v>18.399999999999999</v>
      </c>
      <c r="S131" s="8">
        <v>0</v>
      </c>
      <c r="T131" s="8">
        <v>0</v>
      </c>
      <c r="U131" s="8">
        <v>0</v>
      </c>
    </row>
    <row r="132" spans="1:21" ht="12.4" customHeight="1" x14ac:dyDescent="0.25">
      <c r="A132" s="124" t="s">
        <v>37</v>
      </c>
      <c r="B132" s="125"/>
      <c r="C132" s="125"/>
      <c r="D132" s="12">
        <v>780</v>
      </c>
      <c r="E132" s="14">
        <f>SUM(E125:E131)</f>
        <v>25.7</v>
      </c>
      <c r="F132" s="14">
        <f t="shared" ref="F132:U132" si="30">SUM(F125:F131)</f>
        <v>23.900000000000002</v>
      </c>
      <c r="G132" s="14">
        <f t="shared" si="30"/>
        <v>102.69999999999999</v>
      </c>
      <c r="H132" s="14">
        <f t="shared" si="30"/>
        <v>748.70999999999992</v>
      </c>
      <c r="I132" s="14">
        <f t="shared" si="30"/>
        <v>0.30000000000000004</v>
      </c>
      <c r="J132" s="14">
        <f t="shared" si="30"/>
        <v>17.599999999999998</v>
      </c>
      <c r="K132" s="34">
        <f t="shared" si="30"/>
        <v>222.3</v>
      </c>
      <c r="L132" s="14">
        <f t="shared" si="30"/>
        <v>2.1</v>
      </c>
      <c r="M132" s="14">
        <f t="shared" si="30"/>
        <v>0</v>
      </c>
      <c r="N132" s="14">
        <f t="shared" si="30"/>
        <v>153.9</v>
      </c>
      <c r="O132" s="14">
        <f t="shared" si="30"/>
        <v>62.599999999999994</v>
      </c>
      <c r="P132" s="14">
        <f t="shared" si="30"/>
        <v>209.8</v>
      </c>
      <c r="Q132" s="14">
        <f t="shared" si="30"/>
        <v>3.1000000000000005</v>
      </c>
      <c r="R132" s="14">
        <f t="shared" si="30"/>
        <v>298.2</v>
      </c>
      <c r="S132" s="14">
        <f t="shared" si="30"/>
        <v>0.62</v>
      </c>
      <c r="T132" s="14">
        <f t="shared" si="30"/>
        <v>0.6</v>
      </c>
      <c r="U132" s="14">
        <f t="shared" si="30"/>
        <v>0</v>
      </c>
    </row>
    <row r="133" spans="1:21" ht="12.4" customHeight="1" x14ac:dyDescent="0.25">
      <c r="A133" s="124" t="s">
        <v>47</v>
      </c>
      <c r="B133" s="125"/>
      <c r="C133" s="125"/>
      <c r="D133" s="126"/>
      <c r="E133" s="14">
        <f>E132+E123+E120</f>
        <v>47.4</v>
      </c>
      <c r="F133" s="14">
        <f t="shared" ref="F133:S133" si="31">F132+F123+F120</f>
        <v>44.800000000000004</v>
      </c>
      <c r="G133" s="14">
        <f t="shared" si="31"/>
        <v>180.8</v>
      </c>
      <c r="H133" s="14">
        <f>H132+H123+H120</f>
        <v>1352.2599999999998</v>
      </c>
      <c r="I133" s="14">
        <f t="shared" si="31"/>
        <v>0.60000000000000009</v>
      </c>
      <c r="J133" s="14">
        <f t="shared" si="31"/>
        <v>32.799999999999997</v>
      </c>
      <c r="K133" s="19">
        <v>350.6</v>
      </c>
      <c r="L133" s="14">
        <f t="shared" si="31"/>
        <v>5.3000000000000007</v>
      </c>
      <c r="M133" s="14">
        <f t="shared" si="31"/>
        <v>0.7</v>
      </c>
      <c r="N133" s="14">
        <f t="shared" si="31"/>
        <v>556.80000000000007</v>
      </c>
      <c r="O133" s="14">
        <f t="shared" si="31"/>
        <v>124.49999999999999</v>
      </c>
      <c r="P133" s="14">
        <f t="shared" si="31"/>
        <v>551</v>
      </c>
      <c r="Q133" s="14">
        <f t="shared" si="31"/>
        <v>6.6000000000000014</v>
      </c>
      <c r="R133" s="14">
        <f t="shared" si="31"/>
        <v>554.79999999999995</v>
      </c>
      <c r="S133" s="14">
        <f t="shared" si="31"/>
        <v>0.62</v>
      </c>
      <c r="T133" s="14">
        <f>T132+T123+T120</f>
        <v>1.6</v>
      </c>
      <c r="U133" s="20">
        <f>U132+U123+U120</f>
        <v>1.6E-2</v>
      </c>
    </row>
    <row r="134" spans="1:21" ht="14.25" customHeight="1" x14ac:dyDescent="0.25">
      <c r="A134" s="124" t="s">
        <v>48</v>
      </c>
      <c r="B134" s="125"/>
      <c r="C134" s="125"/>
      <c r="D134" s="125"/>
      <c r="E134" s="21">
        <v>1</v>
      </c>
      <c r="F134" s="21">
        <v>1</v>
      </c>
      <c r="G134" s="21">
        <v>4</v>
      </c>
      <c r="H134" s="22" t="s">
        <v>35</v>
      </c>
      <c r="I134" s="22" t="s">
        <v>35</v>
      </c>
      <c r="J134" s="22" t="s">
        <v>35</v>
      </c>
      <c r="K134" s="22" t="s">
        <v>35</v>
      </c>
      <c r="L134" s="22" t="s">
        <v>35</v>
      </c>
      <c r="M134" s="22" t="s">
        <v>35</v>
      </c>
      <c r="N134" s="22" t="s">
        <v>35</v>
      </c>
      <c r="O134" s="22" t="s">
        <v>35</v>
      </c>
      <c r="P134" s="22" t="s">
        <v>35</v>
      </c>
      <c r="Q134" s="22" t="s">
        <v>35</v>
      </c>
      <c r="R134" s="22" t="s">
        <v>35</v>
      </c>
      <c r="S134" s="22" t="s">
        <v>35</v>
      </c>
      <c r="T134" s="22" t="s">
        <v>35</v>
      </c>
      <c r="U134" s="22" t="s">
        <v>35</v>
      </c>
    </row>
    <row r="135" spans="1:21" ht="14.25" customHeight="1" x14ac:dyDescent="0.25">
      <c r="A135" s="93" t="s">
        <v>115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</row>
    <row r="136" spans="1:21" ht="14.25" customHeight="1" x14ac:dyDescent="0.25">
      <c r="A136" s="117" t="s">
        <v>116</v>
      </c>
      <c r="B136" s="117"/>
      <c r="C136" s="117"/>
      <c r="D136" s="118" t="s">
        <v>9</v>
      </c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</row>
    <row r="137" spans="1:21" ht="14.25" customHeight="1" x14ac:dyDescent="0.25">
      <c r="A137" s="117"/>
      <c r="B137" s="117"/>
      <c r="C137" s="117"/>
      <c r="D137" s="106" t="s">
        <v>117</v>
      </c>
      <c r="E137" s="106" t="s">
        <v>14</v>
      </c>
      <c r="F137" s="106" t="s">
        <v>15</v>
      </c>
      <c r="G137" s="119" t="s">
        <v>118</v>
      </c>
      <c r="H137" s="119"/>
      <c r="I137" s="120" t="s">
        <v>11</v>
      </c>
      <c r="J137" s="121"/>
      <c r="K137" s="121"/>
      <c r="L137" s="121"/>
      <c r="M137" s="122"/>
      <c r="N137" s="120" t="s">
        <v>12</v>
      </c>
      <c r="O137" s="121"/>
      <c r="P137" s="121"/>
      <c r="Q137" s="121"/>
      <c r="R137" s="121"/>
      <c r="S137" s="121"/>
      <c r="T137" s="121"/>
      <c r="U137" s="122"/>
    </row>
    <row r="138" spans="1:21" ht="14.25" customHeight="1" x14ac:dyDescent="0.25">
      <c r="A138" s="117"/>
      <c r="B138" s="117"/>
      <c r="C138" s="117"/>
      <c r="D138" s="107"/>
      <c r="E138" s="107"/>
      <c r="F138" s="107"/>
      <c r="G138" s="119"/>
      <c r="H138" s="119"/>
      <c r="I138" s="42" t="s">
        <v>16</v>
      </c>
      <c r="J138" s="42" t="s">
        <v>17</v>
      </c>
      <c r="K138" s="42" t="s">
        <v>18</v>
      </c>
      <c r="L138" s="42" t="s">
        <v>19</v>
      </c>
      <c r="M138" s="42" t="s">
        <v>20</v>
      </c>
      <c r="N138" s="42" t="s">
        <v>21</v>
      </c>
      <c r="O138" s="42" t="s">
        <v>22</v>
      </c>
      <c r="P138" s="42" t="s">
        <v>23</v>
      </c>
      <c r="Q138" s="42" t="s">
        <v>24</v>
      </c>
      <c r="R138" s="42" t="s">
        <v>25</v>
      </c>
      <c r="S138" s="42" t="s">
        <v>26</v>
      </c>
      <c r="T138" s="42" t="s">
        <v>27</v>
      </c>
      <c r="U138" s="42" t="s">
        <v>28</v>
      </c>
    </row>
    <row r="139" spans="1:21" ht="14.25" customHeight="1" x14ac:dyDescent="0.25">
      <c r="A139" s="82" t="s">
        <v>119</v>
      </c>
      <c r="B139" s="83"/>
      <c r="C139" s="84"/>
      <c r="D139" s="43">
        <f>E24+E52+E75+E105+E133</f>
        <v>232.50000000000003</v>
      </c>
      <c r="E139" s="44">
        <f>F24+F52+F75+F105+F133</f>
        <v>229.1</v>
      </c>
      <c r="F139" s="45">
        <f>G24+G52+G75+G105+G133</f>
        <v>906.10000000000014</v>
      </c>
      <c r="G139" s="123">
        <f>H133+H105+H75+H52+H24</f>
        <v>6798.8899999999994</v>
      </c>
      <c r="H139" s="123"/>
      <c r="I139" s="44">
        <f t="shared" ref="I139:U139" si="32">I24+I52+I75+I105+I133</f>
        <v>3.1000000000000005</v>
      </c>
      <c r="J139" s="45">
        <f t="shared" si="32"/>
        <v>161.39999999999998</v>
      </c>
      <c r="K139" s="47">
        <f t="shared" si="32"/>
        <v>1771.4</v>
      </c>
      <c r="L139" s="45">
        <f t="shared" si="32"/>
        <v>27.150000000000002</v>
      </c>
      <c r="M139" s="45">
        <f t="shared" si="32"/>
        <v>3.5</v>
      </c>
      <c r="N139" s="45">
        <f t="shared" si="32"/>
        <v>2768.8</v>
      </c>
      <c r="O139" s="45">
        <f t="shared" si="32"/>
        <v>626.4</v>
      </c>
      <c r="P139" s="45">
        <f t="shared" si="32"/>
        <v>2772.1</v>
      </c>
      <c r="Q139" s="45">
        <f t="shared" si="32"/>
        <v>33.200000000000003</v>
      </c>
      <c r="R139" s="45">
        <f t="shared" si="32"/>
        <v>2764</v>
      </c>
      <c r="S139" s="45">
        <f t="shared" si="32"/>
        <v>2.6900000000000004</v>
      </c>
      <c r="T139" s="45">
        <f t="shared" si="32"/>
        <v>7.7999999999999989</v>
      </c>
      <c r="U139" s="45">
        <f t="shared" si="32"/>
        <v>0.08</v>
      </c>
    </row>
    <row r="140" spans="1:21" ht="14.25" customHeight="1" x14ac:dyDescent="0.25">
      <c r="A140" s="87" t="s">
        <v>120</v>
      </c>
      <c r="B140" s="88"/>
      <c r="C140" s="89"/>
      <c r="D140" s="44">
        <f>D139/5</f>
        <v>46.500000000000007</v>
      </c>
      <c r="E140" s="44">
        <f t="shared" ref="E140:F140" si="33">E139/5</f>
        <v>45.82</v>
      </c>
      <c r="F140" s="44">
        <f t="shared" si="33"/>
        <v>181.22000000000003</v>
      </c>
      <c r="G140" s="69">
        <f>G139/5</f>
        <v>1359.7779999999998</v>
      </c>
      <c r="H140" s="70"/>
      <c r="I140" s="44">
        <f>I139/5</f>
        <v>0.62000000000000011</v>
      </c>
      <c r="J140" s="44">
        <f t="shared" ref="J140:U140" si="34">J139/5</f>
        <v>32.279999999999994</v>
      </c>
      <c r="K140" s="47">
        <f t="shared" si="34"/>
        <v>354.28000000000003</v>
      </c>
      <c r="L140" s="44">
        <f t="shared" si="34"/>
        <v>5.4300000000000006</v>
      </c>
      <c r="M140" s="44">
        <f t="shared" si="34"/>
        <v>0.7</v>
      </c>
      <c r="N140" s="44">
        <f t="shared" si="34"/>
        <v>553.76</v>
      </c>
      <c r="O140" s="44">
        <f t="shared" si="34"/>
        <v>125.28</v>
      </c>
      <c r="P140" s="45">
        <f t="shared" si="34"/>
        <v>554.41999999999996</v>
      </c>
      <c r="Q140" s="44">
        <f t="shared" si="34"/>
        <v>6.6400000000000006</v>
      </c>
      <c r="R140" s="44">
        <f t="shared" si="34"/>
        <v>552.79999999999995</v>
      </c>
      <c r="S140" s="44">
        <f t="shared" si="34"/>
        <v>0.53800000000000003</v>
      </c>
      <c r="T140" s="44">
        <f>T139/5</f>
        <v>1.5599999999999998</v>
      </c>
      <c r="U140" s="50">
        <f t="shared" si="34"/>
        <v>1.6E-2</v>
      </c>
    </row>
    <row r="141" spans="1:21" ht="14.25" customHeight="1" x14ac:dyDescent="0.25">
      <c r="A141" s="90" t="s">
        <v>121</v>
      </c>
      <c r="B141" s="91"/>
      <c r="C141" s="92"/>
      <c r="D141" s="48">
        <v>1</v>
      </c>
      <c r="E141" s="48">
        <v>1</v>
      </c>
      <c r="F141" s="48">
        <v>4</v>
      </c>
      <c r="G141" s="22"/>
      <c r="H141" s="22"/>
      <c r="I141" s="22"/>
      <c r="J141" s="116"/>
      <c r="K141" s="116"/>
      <c r="L141" s="116"/>
      <c r="M141" s="116"/>
    </row>
    <row r="142" spans="1:21" ht="14.25" customHeight="1" x14ac:dyDescent="0.25">
      <c r="A142" s="132" t="s">
        <v>107</v>
      </c>
      <c r="B142" s="132"/>
      <c r="C142" s="132"/>
      <c r="D142" s="132" t="s">
        <v>0</v>
      </c>
      <c r="E142" s="132"/>
      <c r="F142" s="132"/>
      <c r="G142" s="132"/>
      <c r="H142" s="13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ht="14.25" customHeight="1" x14ac:dyDescent="0.25">
      <c r="A143" s="132" t="s">
        <v>1</v>
      </c>
      <c r="B143" s="132"/>
      <c r="C143" s="132"/>
      <c r="D143" s="132" t="s">
        <v>108</v>
      </c>
      <c r="E143" s="132"/>
      <c r="F143" s="132"/>
      <c r="G143" s="132"/>
      <c r="H143" s="13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ht="14.25" customHeight="1" x14ac:dyDescent="0.25">
      <c r="A144" s="132" t="s">
        <v>3</v>
      </c>
      <c r="B144" s="132"/>
      <c r="C144" s="132"/>
      <c r="D144" s="132" t="s">
        <v>4</v>
      </c>
      <c r="E144" s="132"/>
      <c r="F144" s="132"/>
      <c r="G144" s="132"/>
      <c r="H144" s="13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1" ht="14.25" customHeight="1" x14ac:dyDescent="0.25">
      <c r="A145" s="23"/>
      <c r="B145" s="23"/>
      <c r="C145" s="23"/>
      <c r="D145" s="23"/>
      <c r="E145" s="24"/>
      <c r="F145" s="24"/>
      <c r="G145" s="24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1" ht="13.5" customHeight="1" x14ac:dyDescent="0.25">
      <c r="A146" s="133" t="s">
        <v>5</v>
      </c>
      <c r="B146" s="133" t="s">
        <v>6</v>
      </c>
      <c r="C146" s="135" t="s">
        <v>7</v>
      </c>
      <c r="D146" s="133" t="s">
        <v>8</v>
      </c>
      <c r="E146" s="129" t="s">
        <v>9</v>
      </c>
      <c r="F146" s="130"/>
      <c r="G146" s="131"/>
      <c r="H146" s="127" t="s">
        <v>10</v>
      </c>
      <c r="I146" s="129" t="s">
        <v>11</v>
      </c>
      <c r="J146" s="130"/>
      <c r="K146" s="130"/>
      <c r="L146" s="130"/>
      <c r="M146" s="131"/>
      <c r="N146" s="129" t="s">
        <v>12</v>
      </c>
      <c r="O146" s="130"/>
      <c r="P146" s="130"/>
      <c r="Q146" s="130"/>
      <c r="R146" s="130"/>
      <c r="S146" s="130"/>
      <c r="T146" s="130"/>
      <c r="U146" s="131"/>
    </row>
    <row r="147" spans="1:21" ht="39" customHeight="1" x14ac:dyDescent="0.25">
      <c r="A147" s="134"/>
      <c r="B147" s="134"/>
      <c r="C147" s="136"/>
      <c r="D147" s="134"/>
      <c r="E147" s="1" t="s">
        <v>13</v>
      </c>
      <c r="F147" s="1" t="s">
        <v>14</v>
      </c>
      <c r="G147" s="1" t="s">
        <v>15</v>
      </c>
      <c r="H147" s="128"/>
      <c r="I147" s="1" t="s">
        <v>16</v>
      </c>
      <c r="J147" s="1" t="s">
        <v>17</v>
      </c>
      <c r="K147" s="1" t="s">
        <v>18</v>
      </c>
      <c r="L147" s="1" t="s">
        <v>19</v>
      </c>
      <c r="M147" s="1" t="s">
        <v>20</v>
      </c>
      <c r="N147" s="1" t="s">
        <v>21</v>
      </c>
      <c r="O147" s="2" t="s">
        <v>22</v>
      </c>
      <c r="P147" s="1" t="s">
        <v>23</v>
      </c>
      <c r="Q147" s="2" t="s">
        <v>24</v>
      </c>
      <c r="R147" s="1" t="s">
        <v>25</v>
      </c>
      <c r="S147" s="1" t="s">
        <v>26</v>
      </c>
      <c r="T147" s="1" t="s">
        <v>27</v>
      </c>
      <c r="U147" s="1" t="s">
        <v>28</v>
      </c>
    </row>
    <row r="148" spans="1:21" ht="14.65" customHeight="1" x14ac:dyDescent="0.25">
      <c r="A148" s="3" t="s">
        <v>29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</row>
    <row r="149" spans="1:21" ht="30.75" customHeight="1" x14ac:dyDescent="0.25">
      <c r="A149" s="6">
        <v>2008</v>
      </c>
      <c r="B149" s="6">
        <v>184</v>
      </c>
      <c r="C149" s="7" t="s">
        <v>80</v>
      </c>
      <c r="D149" s="6">
        <v>150</v>
      </c>
      <c r="E149" s="8">
        <v>8.1999999999999993</v>
      </c>
      <c r="F149" s="8">
        <v>9.9</v>
      </c>
      <c r="G149" s="8">
        <v>29.5</v>
      </c>
      <c r="H149" s="9">
        <f>E149*4.1+F149*9.3+G149*4.1</f>
        <v>246.64</v>
      </c>
      <c r="I149" s="8">
        <v>0.1</v>
      </c>
      <c r="J149" s="8">
        <v>1</v>
      </c>
      <c r="K149" s="18">
        <v>79.599999999999994</v>
      </c>
      <c r="L149" s="8">
        <v>2.2000000000000002</v>
      </c>
      <c r="M149" s="8">
        <v>0.2</v>
      </c>
      <c r="N149" s="8">
        <v>53.6</v>
      </c>
      <c r="O149" s="10">
        <v>19.600000000000001</v>
      </c>
      <c r="P149" s="8">
        <v>98.3</v>
      </c>
      <c r="Q149" s="10">
        <v>0.9</v>
      </c>
      <c r="R149" s="8">
        <v>0</v>
      </c>
      <c r="S149" s="8">
        <v>0.1</v>
      </c>
      <c r="T149" s="8">
        <v>0.5</v>
      </c>
      <c r="U149" s="27">
        <v>1.6E-2</v>
      </c>
    </row>
    <row r="150" spans="1:21" ht="20.45" customHeight="1" x14ac:dyDescent="0.25">
      <c r="A150" s="6">
        <v>2008</v>
      </c>
      <c r="B150" s="6">
        <v>431</v>
      </c>
      <c r="C150" s="7" t="s">
        <v>50</v>
      </c>
      <c r="D150" s="6" t="s">
        <v>51</v>
      </c>
      <c r="E150" s="8">
        <v>0</v>
      </c>
      <c r="F150" s="8">
        <v>0</v>
      </c>
      <c r="G150" s="8">
        <v>9.8000000000000007</v>
      </c>
      <c r="H150" s="9">
        <f t="shared" ref="H150:H152" si="35">E150*4.1+F150*9.3+G150*4.1</f>
        <v>40.18</v>
      </c>
      <c r="I150" s="8">
        <v>0</v>
      </c>
      <c r="J150" s="8">
        <v>0.8</v>
      </c>
      <c r="K150" s="8">
        <v>0</v>
      </c>
      <c r="L150" s="8">
        <v>0</v>
      </c>
      <c r="M150" s="8">
        <v>0</v>
      </c>
      <c r="N150" s="8">
        <v>7.4</v>
      </c>
      <c r="O150" s="10">
        <v>1.8</v>
      </c>
      <c r="P150" s="8">
        <v>1</v>
      </c>
      <c r="Q150" s="10">
        <v>0</v>
      </c>
      <c r="R150" s="8">
        <v>8.9</v>
      </c>
      <c r="S150" s="8">
        <v>0</v>
      </c>
      <c r="T150" s="8">
        <v>0</v>
      </c>
      <c r="U150" s="8">
        <v>0</v>
      </c>
    </row>
    <row r="151" spans="1:21" ht="12.4" customHeight="1" x14ac:dyDescent="0.25">
      <c r="A151" s="6">
        <v>2008</v>
      </c>
      <c r="B151" s="6">
        <v>3</v>
      </c>
      <c r="C151" s="7" t="s">
        <v>33</v>
      </c>
      <c r="D151" s="6" t="s">
        <v>34</v>
      </c>
      <c r="E151" s="8">
        <v>6.5</v>
      </c>
      <c r="F151" s="8">
        <v>5.6</v>
      </c>
      <c r="G151" s="8">
        <v>20.6</v>
      </c>
      <c r="H151" s="9">
        <f t="shared" si="35"/>
        <v>163.19</v>
      </c>
      <c r="I151" s="8">
        <v>0.1</v>
      </c>
      <c r="J151" s="8">
        <v>0.1</v>
      </c>
      <c r="K151" s="8">
        <v>0</v>
      </c>
      <c r="L151" s="8">
        <v>0</v>
      </c>
      <c r="M151" s="8">
        <v>0.1</v>
      </c>
      <c r="N151" s="8">
        <v>139.6</v>
      </c>
      <c r="O151" s="10">
        <v>10.5</v>
      </c>
      <c r="P151" s="8">
        <v>101</v>
      </c>
      <c r="Q151" s="10">
        <v>0.6</v>
      </c>
      <c r="R151" s="8">
        <v>50</v>
      </c>
      <c r="S151" s="8">
        <v>0</v>
      </c>
      <c r="T151" s="8">
        <v>0</v>
      </c>
      <c r="U151" s="8">
        <v>0</v>
      </c>
    </row>
    <row r="152" spans="1:21" ht="12.4" customHeight="1" x14ac:dyDescent="0.25">
      <c r="A152" s="6">
        <v>2008</v>
      </c>
      <c r="B152" s="6" t="s">
        <v>35</v>
      </c>
      <c r="C152" s="7" t="s">
        <v>54</v>
      </c>
      <c r="D152" s="6">
        <v>100</v>
      </c>
      <c r="E152" s="8">
        <v>0.8</v>
      </c>
      <c r="F152" s="8">
        <v>0.2</v>
      </c>
      <c r="G152" s="8">
        <v>7.5</v>
      </c>
      <c r="H152" s="9">
        <f t="shared" si="35"/>
        <v>35.89</v>
      </c>
      <c r="I152" s="8">
        <v>0.1</v>
      </c>
      <c r="J152" s="8">
        <v>7.9</v>
      </c>
      <c r="K152" s="8">
        <v>0</v>
      </c>
      <c r="L152" s="8">
        <v>0</v>
      </c>
      <c r="M152" s="8">
        <v>0</v>
      </c>
      <c r="N152" s="8">
        <v>34.9</v>
      </c>
      <c r="O152" s="10">
        <v>11</v>
      </c>
      <c r="P152" s="8">
        <v>17</v>
      </c>
      <c r="Q152" s="10">
        <v>0.1</v>
      </c>
      <c r="R152" s="8">
        <v>154.69999999999999</v>
      </c>
      <c r="S152" s="8">
        <v>0</v>
      </c>
      <c r="T152" s="8">
        <v>0.1</v>
      </c>
      <c r="U152" s="8">
        <v>0</v>
      </c>
    </row>
    <row r="153" spans="1:21" ht="12.4" customHeight="1" x14ac:dyDescent="0.25">
      <c r="A153" s="124" t="s">
        <v>37</v>
      </c>
      <c r="B153" s="125"/>
      <c r="C153" s="125"/>
      <c r="D153" s="12">
        <v>505</v>
      </c>
      <c r="E153" s="14">
        <f>SUM(E149:E152)</f>
        <v>15.5</v>
      </c>
      <c r="F153" s="14">
        <f t="shared" ref="F153" si="36">SUM(F149:F152)</f>
        <v>15.7</v>
      </c>
      <c r="G153" s="14">
        <f>SUM(G149:G152)</f>
        <v>67.400000000000006</v>
      </c>
      <c r="H153" s="14">
        <f t="shared" ref="H153:U153" si="37">SUM(H149:H152)</f>
        <v>485.9</v>
      </c>
      <c r="I153" s="14">
        <f t="shared" si="37"/>
        <v>0.30000000000000004</v>
      </c>
      <c r="J153" s="14">
        <f t="shared" si="37"/>
        <v>9.8000000000000007</v>
      </c>
      <c r="K153" s="19">
        <f t="shared" si="37"/>
        <v>79.599999999999994</v>
      </c>
      <c r="L153" s="14">
        <f t="shared" si="37"/>
        <v>2.2000000000000002</v>
      </c>
      <c r="M153" s="14">
        <f t="shared" si="37"/>
        <v>0.30000000000000004</v>
      </c>
      <c r="N153" s="14">
        <f t="shared" si="37"/>
        <v>235.5</v>
      </c>
      <c r="O153" s="14">
        <f t="shared" si="37"/>
        <v>42.900000000000006</v>
      </c>
      <c r="P153" s="14">
        <f t="shared" si="37"/>
        <v>217.3</v>
      </c>
      <c r="Q153" s="14">
        <f t="shared" si="37"/>
        <v>1.6</v>
      </c>
      <c r="R153" s="14">
        <f t="shared" si="37"/>
        <v>213.6</v>
      </c>
      <c r="S153" s="14">
        <f t="shared" si="37"/>
        <v>0.1</v>
      </c>
      <c r="T153" s="14">
        <f t="shared" si="37"/>
        <v>0.6</v>
      </c>
      <c r="U153" s="20">
        <f t="shared" si="37"/>
        <v>1.6E-2</v>
      </c>
    </row>
    <row r="154" spans="1:21" ht="14.65" customHeight="1" x14ac:dyDescent="0.25">
      <c r="A154" s="71" t="s">
        <v>38</v>
      </c>
      <c r="B154" s="72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6"/>
    </row>
    <row r="155" spans="1:21" ht="12.4" customHeight="1" x14ac:dyDescent="0.25">
      <c r="A155" s="6">
        <v>2011</v>
      </c>
      <c r="B155" s="6">
        <v>385</v>
      </c>
      <c r="C155" s="7" t="s">
        <v>39</v>
      </c>
      <c r="D155" s="6">
        <v>200</v>
      </c>
      <c r="E155" s="8">
        <v>6</v>
      </c>
      <c r="F155" s="8">
        <v>5</v>
      </c>
      <c r="G155" s="8">
        <v>9.4</v>
      </c>
      <c r="H155" s="9">
        <f>E155*4.1+F155*9.3+G155*4.1</f>
        <v>109.63999999999999</v>
      </c>
      <c r="I155" s="8">
        <v>0.1</v>
      </c>
      <c r="J155" s="8">
        <v>1.1000000000000001</v>
      </c>
      <c r="K155" s="8">
        <v>0</v>
      </c>
      <c r="L155" s="8">
        <v>0</v>
      </c>
      <c r="M155" s="8">
        <v>0.2</v>
      </c>
      <c r="N155" s="8">
        <v>215.2</v>
      </c>
      <c r="O155" s="10">
        <v>23.6</v>
      </c>
      <c r="P155" s="8">
        <v>151.9</v>
      </c>
      <c r="Q155" s="10">
        <v>0.2</v>
      </c>
      <c r="R155" s="8">
        <v>8.1</v>
      </c>
      <c r="S155" s="8">
        <v>0</v>
      </c>
      <c r="T155" s="8">
        <v>0</v>
      </c>
      <c r="U155" s="8">
        <v>0</v>
      </c>
    </row>
    <row r="156" spans="1:21" ht="12.4" customHeight="1" x14ac:dyDescent="0.25">
      <c r="A156" s="124" t="s">
        <v>37</v>
      </c>
      <c r="B156" s="125"/>
      <c r="C156" s="125"/>
      <c r="D156" s="12">
        <v>200</v>
      </c>
      <c r="E156" s="14">
        <f t="shared" ref="E156:F156" si="38">SUM(E155)</f>
        <v>6</v>
      </c>
      <c r="F156" s="14">
        <f t="shared" si="38"/>
        <v>5</v>
      </c>
      <c r="G156" s="14">
        <f>SUM(G155)</f>
        <v>9.4</v>
      </c>
      <c r="H156" s="14">
        <f t="shared" ref="H156:U156" si="39">SUM(H155)</f>
        <v>109.63999999999999</v>
      </c>
      <c r="I156" s="14">
        <f t="shared" si="39"/>
        <v>0.1</v>
      </c>
      <c r="J156" s="14">
        <f t="shared" si="39"/>
        <v>1.1000000000000001</v>
      </c>
      <c r="K156" s="14">
        <f t="shared" si="39"/>
        <v>0</v>
      </c>
      <c r="L156" s="14">
        <f t="shared" si="39"/>
        <v>0</v>
      </c>
      <c r="M156" s="14">
        <f t="shared" si="39"/>
        <v>0.2</v>
      </c>
      <c r="N156" s="14">
        <f t="shared" si="39"/>
        <v>215.2</v>
      </c>
      <c r="O156" s="14">
        <f t="shared" si="39"/>
        <v>23.6</v>
      </c>
      <c r="P156" s="14">
        <f t="shared" si="39"/>
        <v>151.9</v>
      </c>
      <c r="Q156" s="14">
        <f t="shared" si="39"/>
        <v>0.2</v>
      </c>
      <c r="R156" s="14">
        <f t="shared" si="39"/>
        <v>8.1</v>
      </c>
      <c r="S156" s="14">
        <f t="shared" si="39"/>
        <v>0</v>
      </c>
      <c r="T156" s="14">
        <f t="shared" si="39"/>
        <v>0</v>
      </c>
      <c r="U156" s="14">
        <f t="shared" si="39"/>
        <v>0</v>
      </c>
    </row>
    <row r="157" spans="1:21" ht="14.65" customHeight="1" x14ac:dyDescent="0.25">
      <c r="A157" s="17" t="s">
        <v>40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6"/>
    </row>
    <row r="158" spans="1:21" ht="12.4" customHeight="1" x14ac:dyDescent="0.25">
      <c r="A158" s="6">
        <v>2008</v>
      </c>
      <c r="B158" s="6">
        <v>1</v>
      </c>
      <c r="C158" s="7" t="s">
        <v>69</v>
      </c>
      <c r="D158" s="6">
        <v>60</v>
      </c>
      <c r="E158" s="8">
        <v>0.5</v>
      </c>
      <c r="F158" s="8">
        <v>0.1</v>
      </c>
      <c r="G158" s="8">
        <v>1.5</v>
      </c>
      <c r="H158" s="9">
        <f t="shared" ref="H158:H162" si="40">E158*4.1+F158*9.3+G158*4.1</f>
        <v>9.129999999999999</v>
      </c>
      <c r="I158" s="8">
        <v>0</v>
      </c>
      <c r="J158" s="8">
        <v>6</v>
      </c>
      <c r="K158" s="8">
        <v>86.7</v>
      </c>
      <c r="L158" s="8">
        <v>0</v>
      </c>
      <c r="M158" s="8">
        <v>0</v>
      </c>
      <c r="N158" s="8">
        <v>13.8</v>
      </c>
      <c r="O158" s="10">
        <v>0.4</v>
      </c>
      <c r="P158" s="8">
        <v>25.1</v>
      </c>
      <c r="Q158" s="10">
        <v>0.6</v>
      </c>
      <c r="R158" s="8">
        <v>84.3</v>
      </c>
      <c r="S158" s="8">
        <v>0.2</v>
      </c>
      <c r="T158" s="8">
        <v>0.3</v>
      </c>
      <c r="U158" s="8">
        <v>0</v>
      </c>
    </row>
    <row r="159" spans="1:21" ht="21.75" customHeight="1" x14ac:dyDescent="0.25">
      <c r="A159" s="6">
        <v>2011</v>
      </c>
      <c r="B159" s="6">
        <v>102</v>
      </c>
      <c r="C159" s="7" t="s">
        <v>81</v>
      </c>
      <c r="D159" s="6">
        <v>250</v>
      </c>
      <c r="E159" s="8">
        <v>5.3</v>
      </c>
      <c r="F159" s="8">
        <v>6.2</v>
      </c>
      <c r="G159" s="8">
        <v>48.7</v>
      </c>
      <c r="H159" s="9">
        <f>E159*4.1+F159*9.3+G159*4.1</f>
        <v>279.06</v>
      </c>
      <c r="I159" s="8">
        <v>0.1</v>
      </c>
      <c r="J159" s="8">
        <v>6.3</v>
      </c>
      <c r="K159" s="8">
        <v>0.3</v>
      </c>
      <c r="L159" s="8">
        <v>0</v>
      </c>
      <c r="M159" s="8">
        <v>0.1</v>
      </c>
      <c r="N159" s="8">
        <v>43.7</v>
      </c>
      <c r="O159" s="10">
        <v>36.4</v>
      </c>
      <c r="P159" s="8">
        <v>86.1</v>
      </c>
      <c r="Q159" s="10">
        <v>1.8</v>
      </c>
      <c r="R159" s="8">
        <v>98.3</v>
      </c>
      <c r="S159" s="8">
        <v>0.03</v>
      </c>
      <c r="T159" s="8">
        <v>0</v>
      </c>
      <c r="U159" s="8">
        <v>0</v>
      </c>
    </row>
    <row r="160" spans="1:21" ht="30.75" customHeight="1" x14ac:dyDescent="0.25">
      <c r="A160" s="6">
        <v>2011</v>
      </c>
      <c r="B160" s="6">
        <v>287</v>
      </c>
      <c r="C160" s="7" t="s">
        <v>137</v>
      </c>
      <c r="D160" s="6">
        <v>200</v>
      </c>
      <c r="E160" s="8">
        <v>16.100000000000001</v>
      </c>
      <c r="F160" s="8">
        <v>17.600000000000001</v>
      </c>
      <c r="G160" s="8">
        <v>33.6</v>
      </c>
      <c r="H160" s="9">
        <f t="shared" si="40"/>
        <v>367.45000000000005</v>
      </c>
      <c r="I160" s="8">
        <v>0.2</v>
      </c>
      <c r="J160" s="8">
        <v>5.3</v>
      </c>
      <c r="K160" s="35">
        <v>184.7</v>
      </c>
      <c r="L160" s="8">
        <v>2.9</v>
      </c>
      <c r="M160" s="8">
        <v>0.1</v>
      </c>
      <c r="N160" s="8">
        <v>31.9</v>
      </c>
      <c r="O160" s="10">
        <v>19.100000000000001</v>
      </c>
      <c r="P160" s="8">
        <v>51.7</v>
      </c>
      <c r="Q160" s="10">
        <v>1.1000000000000001</v>
      </c>
      <c r="R160" s="8">
        <v>97.5</v>
      </c>
      <c r="S160" s="8">
        <v>0.1</v>
      </c>
      <c r="T160" s="8">
        <v>0.6</v>
      </c>
      <c r="U160" s="8">
        <v>0</v>
      </c>
    </row>
    <row r="161" spans="1:21" ht="12.4" customHeight="1" x14ac:dyDescent="0.25">
      <c r="A161" s="6">
        <v>2008</v>
      </c>
      <c r="B161" s="6">
        <v>436</v>
      </c>
      <c r="C161" s="7" t="s">
        <v>45</v>
      </c>
      <c r="D161" s="6">
        <v>180</v>
      </c>
      <c r="E161" s="8">
        <v>0.1</v>
      </c>
      <c r="F161" s="8">
        <v>0</v>
      </c>
      <c r="G161" s="8">
        <v>14.9</v>
      </c>
      <c r="H161" s="9">
        <f t="shared" si="40"/>
        <v>61.499999999999993</v>
      </c>
      <c r="I161" s="8">
        <v>0</v>
      </c>
      <c r="J161" s="8">
        <v>2.2999999999999998</v>
      </c>
      <c r="K161" s="8">
        <v>0</v>
      </c>
      <c r="L161" s="8">
        <v>0</v>
      </c>
      <c r="M161" s="8">
        <v>0</v>
      </c>
      <c r="N161" s="8">
        <v>13.3</v>
      </c>
      <c r="O161" s="10">
        <v>3.3</v>
      </c>
      <c r="P161" s="8">
        <v>2.9</v>
      </c>
      <c r="Q161" s="10">
        <v>0.1</v>
      </c>
      <c r="R161" s="8">
        <v>24.5</v>
      </c>
      <c r="S161" s="8">
        <v>0</v>
      </c>
      <c r="T161" s="8">
        <v>0</v>
      </c>
      <c r="U161" s="8">
        <v>0</v>
      </c>
    </row>
    <row r="162" spans="1:21" ht="12.4" customHeight="1" x14ac:dyDescent="0.25">
      <c r="A162" s="6">
        <v>2008</v>
      </c>
      <c r="B162" s="6" t="s">
        <v>35</v>
      </c>
      <c r="C162" s="7" t="s">
        <v>46</v>
      </c>
      <c r="D162" s="6">
        <v>20</v>
      </c>
      <c r="E162" s="8">
        <v>1.3</v>
      </c>
      <c r="F162" s="8">
        <v>0.2</v>
      </c>
      <c r="G162" s="8">
        <v>8.5</v>
      </c>
      <c r="H162" s="9">
        <f t="shared" si="40"/>
        <v>42.039999999999992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3.6</v>
      </c>
      <c r="O162" s="10">
        <v>3.8</v>
      </c>
      <c r="P162" s="8">
        <v>17.399999999999999</v>
      </c>
      <c r="Q162" s="10">
        <v>0.8</v>
      </c>
      <c r="R162" s="8">
        <v>27.2</v>
      </c>
      <c r="S162" s="8">
        <v>0.1</v>
      </c>
      <c r="T162" s="8">
        <v>0</v>
      </c>
      <c r="U162" s="8">
        <v>0</v>
      </c>
    </row>
    <row r="163" spans="1:21" ht="12.4" customHeight="1" x14ac:dyDescent="0.25">
      <c r="A163" s="124" t="s">
        <v>37</v>
      </c>
      <c r="B163" s="125"/>
      <c r="C163" s="125"/>
      <c r="D163" s="12">
        <v>710</v>
      </c>
      <c r="E163" s="14">
        <f>SUM(E158:E162)</f>
        <v>23.300000000000004</v>
      </c>
      <c r="F163" s="14">
        <f t="shared" ref="F163" si="41">SUM(F158:F162)</f>
        <v>24.1</v>
      </c>
      <c r="G163" s="14">
        <f>SUM(G158:G162)</f>
        <v>107.20000000000002</v>
      </c>
      <c r="H163" s="14">
        <f t="shared" ref="H163:U163" si="42">SUM(H158:H162)</f>
        <v>759.18000000000006</v>
      </c>
      <c r="I163" s="14">
        <f t="shared" si="42"/>
        <v>0.30000000000000004</v>
      </c>
      <c r="J163" s="14">
        <f t="shared" si="42"/>
        <v>19.900000000000002</v>
      </c>
      <c r="K163" s="34">
        <f t="shared" si="42"/>
        <v>271.7</v>
      </c>
      <c r="L163" s="14">
        <f t="shared" si="42"/>
        <v>2.9</v>
      </c>
      <c r="M163" s="14">
        <f t="shared" si="42"/>
        <v>0.2</v>
      </c>
      <c r="N163" s="14">
        <f t="shared" si="42"/>
        <v>106.3</v>
      </c>
      <c r="O163" s="14">
        <f t="shared" si="42"/>
        <v>62.999999999999993</v>
      </c>
      <c r="P163" s="14">
        <f t="shared" si="42"/>
        <v>183.2</v>
      </c>
      <c r="Q163" s="14">
        <f t="shared" si="42"/>
        <v>4.4000000000000004</v>
      </c>
      <c r="R163" s="14">
        <f t="shared" si="42"/>
        <v>331.8</v>
      </c>
      <c r="S163" s="14">
        <f t="shared" si="42"/>
        <v>0.43000000000000005</v>
      </c>
      <c r="T163" s="14">
        <f t="shared" si="42"/>
        <v>0.89999999999999991</v>
      </c>
      <c r="U163" s="14">
        <f t="shared" si="42"/>
        <v>0</v>
      </c>
    </row>
    <row r="164" spans="1:21" ht="12.4" customHeight="1" x14ac:dyDescent="0.25">
      <c r="A164" s="124" t="s">
        <v>47</v>
      </c>
      <c r="B164" s="125"/>
      <c r="C164" s="125"/>
      <c r="D164" s="126"/>
      <c r="E164" s="14">
        <f>E153+E156+E163</f>
        <v>44.800000000000004</v>
      </c>
      <c r="F164" s="14">
        <f t="shared" ref="F164" si="43">F153+F156+F163</f>
        <v>44.8</v>
      </c>
      <c r="G164" s="14">
        <f>G153+G156+G163</f>
        <v>184.00000000000003</v>
      </c>
      <c r="H164" s="14">
        <f t="shared" ref="H164:U164" si="44">H153+H156+H163</f>
        <v>1354.72</v>
      </c>
      <c r="I164" s="14">
        <f>I153+I156+I163</f>
        <v>0.70000000000000007</v>
      </c>
      <c r="J164" s="14">
        <f t="shared" si="44"/>
        <v>30.800000000000004</v>
      </c>
      <c r="K164" s="34">
        <f t="shared" si="44"/>
        <v>351.29999999999995</v>
      </c>
      <c r="L164" s="14">
        <f t="shared" si="44"/>
        <v>5.0999999999999996</v>
      </c>
      <c r="M164" s="14">
        <f t="shared" si="44"/>
        <v>0.7</v>
      </c>
      <c r="N164" s="14">
        <f t="shared" si="44"/>
        <v>557</v>
      </c>
      <c r="O164" s="14">
        <f t="shared" si="44"/>
        <v>129.5</v>
      </c>
      <c r="P164" s="14">
        <f t="shared" si="44"/>
        <v>552.40000000000009</v>
      </c>
      <c r="Q164" s="14">
        <f t="shared" si="44"/>
        <v>6.2</v>
      </c>
      <c r="R164" s="14">
        <f t="shared" si="44"/>
        <v>553.5</v>
      </c>
      <c r="S164" s="14">
        <f t="shared" si="44"/>
        <v>0.53</v>
      </c>
      <c r="T164" s="14">
        <f t="shared" si="44"/>
        <v>1.5</v>
      </c>
      <c r="U164" s="20">
        <f t="shared" si="44"/>
        <v>1.6E-2</v>
      </c>
    </row>
    <row r="165" spans="1:21" ht="14.25" customHeight="1" x14ac:dyDescent="0.25">
      <c r="A165" s="124" t="s">
        <v>48</v>
      </c>
      <c r="B165" s="125"/>
      <c r="C165" s="125"/>
      <c r="D165" s="125"/>
      <c r="E165" s="21">
        <v>1</v>
      </c>
      <c r="F165" s="21">
        <v>1</v>
      </c>
      <c r="G165" s="21">
        <v>4</v>
      </c>
      <c r="H165" s="22" t="s">
        <v>35</v>
      </c>
      <c r="I165" s="22" t="s">
        <v>35</v>
      </c>
      <c r="J165" s="22" t="s">
        <v>35</v>
      </c>
      <c r="K165" s="22" t="s">
        <v>35</v>
      </c>
      <c r="L165" s="22" t="s">
        <v>35</v>
      </c>
      <c r="M165" s="22" t="s">
        <v>35</v>
      </c>
      <c r="N165" s="22" t="s">
        <v>35</v>
      </c>
      <c r="O165" s="22" t="s">
        <v>35</v>
      </c>
      <c r="P165" s="22" t="s">
        <v>35</v>
      </c>
      <c r="Q165" s="22" t="s">
        <v>35</v>
      </c>
      <c r="R165" s="22" t="s">
        <v>35</v>
      </c>
      <c r="S165" s="22"/>
      <c r="T165" s="22" t="s">
        <v>35</v>
      </c>
      <c r="U165" s="22" t="s">
        <v>35</v>
      </c>
    </row>
    <row r="166" spans="1:21" ht="14.25" customHeight="1" x14ac:dyDescent="0.25">
      <c r="A166" s="23"/>
      <c r="B166" s="23"/>
      <c r="C166" s="23"/>
      <c r="D166" s="23"/>
      <c r="E166" s="24"/>
      <c r="F166" s="24"/>
      <c r="G166" s="24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ht="14.25" customHeight="1" x14ac:dyDescent="0.25">
      <c r="A167" s="23"/>
      <c r="B167" s="23"/>
      <c r="C167" s="23"/>
      <c r="D167" s="23"/>
      <c r="E167" s="24"/>
      <c r="F167" s="24"/>
      <c r="G167" s="24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ht="14.25" customHeight="1" x14ac:dyDescent="0.25">
      <c r="A168" s="23"/>
      <c r="B168" s="23"/>
      <c r="C168" s="23"/>
      <c r="D168" s="23"/>
      <c r="E168" s="24"/>
      <c r="F168" s="24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ht="14.25" customHeight="1" x14ac:dyDescent="0.25">
      <c r="A169" s="23"/>
      <c r="B169" s="23"/>
      <c r="C169" s="23"/>
      <c r="D169" s="23"/>
      <c r="E169" s="24"/>
      <c r="F169" s="24"/>
      <c r="G169" s="24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ht="14.25" customHeight="1" x14ac:dyDescent="0.25">
      <c r="A170" s="23"/>
      <c r="B170" s="23"/>
      <c r="C170" s="23"/>
      <c r="D170" s="23"/>
      <c r="E170" s="24"/>
      <c r="F170" s="24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ht="14.25" customHeight="1" x14ac:dyDescent="0.25">
      <c r="A171" s="23"/>
      <c r="B171" s="23"/>
      <c r="C171" s="23"/>
      <c r="D171" s="23"/>
      <c r="E171" s="24"/>
      <c r="F171" s="24"/>
      <c r="G171" s="24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ht="14.25" customHeight="1" x14ac:dyDescent="0.25">
      <c r="A172" s="23"/>
      <c r="B172" s="23"/>
      <c r="C172" s="23"/>
      <c r="D172" s="23"/>
      <c r="E172" s="24"/>
      <c r="F172" s="24"/>
      <c r="G172" s="24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ht="14.25" customHeight="1" x14ac:dyDescent="0.25">
      <c r="A173" s="132" t="s">
        <v>109</v>
      </c>
      <c r="B173" s="132"/>
      <c r="C173" s="132"/>
      <c r="D173" s="132" t="s">
        <v>98</v>
      </c>
      <c r="E173" s="132"/>
      <c r="F173" s="132"/>
      <c r="G173" s="132"/>
      <c r="H173" s="13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 ht="14.25" customHeight="1" x14ac:dyDescent="0.25">
      <c r="A174" s="132" t="s">
        <v>1</v>
      </c>
      <c r="B174" s="132"/>
      <c r="C174" s="132"/>
      <c r="D174" s="132" t="s">
        <v>108</v>
      </c>
      <c r="E174" s="132"/>
      <c r="F174" s="132"/>
      <c r="G174" s="132"/>
      <c r="H174" s="13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ht="14.25" customHeight="1" x14ac:dyDescent="0.25">
      <c r="A175" s="132" t="s">
        <v>3</v>
      </c>
      <c r="B175" s="132"/>
      <c r="C175" s="132"/>
      <c r="D175" s="132" t="s">
        <v>4</v>
      </c>
      <c r="E175" s="132"/>
      <c r="F175" s="132"/>
      <c r="G175" s="132"/>
      <c r="H175" s="13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4.25" customHeight="1" x14ac:dyDescent="0.25">
      <c r="A176" s="23"/>
      <c r="B176" s="23"/>
      <c r="C176" s="23"/>
      <c r="D176" s="23"/>
      <c r="E176" s="24"/>
      <c r="F176" s="24"/>
      <c r="G176" s="24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ht="13.5" customHeight="1" x14ac:dyDescent="0.25">
      <c r="A177" s="133" t="s">
        <v>5</v>
      </c>
      <c r="B177" s="133" t="s">
        <v>6</v>
      </c>
      <c r="C177" s="135" t="s">
        <v>7</v>
      </c>
      <c r="D177" s="133" t="s">
        <v>8</v>
      </c>
      <c r="E177" s="129" t="s">
        <v>9</v>
      </c>
      <c r="F177" s="130"/>
      <c r="G177" s="131"/>
      <c r="H177" s="127" t="s">
        <v>10</v>
      </c>
      <c r="I177" s="129" t="s">
        <v>11</v>
      </c>
      <c r="J177" s="130"/>
      <c r="K177" s="130"/>
      <c r="L177" s="130"/>
      <c r="M177" s="131"/>
      <c r="N177" s="129" t="s">
        <v>12</v>
      </c>
      <c r="O177" s="130"/>
      <c r="P177" s="130"/>
      <c r="Q177" s="130"/>
      <c r="R177" s="130"/>
      <c r="S177" s="130"/>
      <c r="T177" s="130"/>
      <c r="U177" s="131"/>
    </row>
    <row r="178" spans="1:21" ht="31.15" customHeight="1" x14ac:dyDescent="0.25">
      <c r="A178" s="134"/>
      <c r="B178" s="134"/>
      <c r="C178" s="136"/>
      <c r="D178" s="134"/>
      <c r="E178" s="1" t="s">
        <v>13</v>
      </c>
      <c r="F178" s="1" t="s">
        <v>14</v>
      </c>
      <c r="G178" s="1" t="s">
        <v>15</v>
      </c>
      <c r="H178" s="128"/>
      <c r="I178" s="1" t="s">
        <v>16</v>
      </c>
      <c r="J178" s="1" t="s">
        <v>17</v>
      </c>
      <c r="K178" s="1" t="s">
        <v>18</v>
      </c>
      <c r="L178" s="1" t="s">
        <v>19</v>
      </c>
      <c r="M178" s="1" t="s">
        <v>20</v>
      </c>
      <c r="N178" s="1" t="s">
        <v>21</v>
      </c>
      <c r="O178" s="2" t="s">
        <v>22</v>
      </c>
      <c r="P178" s="1" t="s">
        <v>23</v>
      </c>
      <c r="Q178" s="2" t="s">
        <v>24</v>
      </c>
      <c r="R178" s="1" t="s">
        <v>25</v>
      </c>
      <c r="S178" s="1" t="s">
        <v>26</v>
      </c>
      <c r="T178" s="1" t="s">
        <v>27</v>
      </c>
      <c r="U178" s="1" t="s">
        <v>28</v>
      </c>
    </row>
    <row r="179" spans="1:21" ht="14.65" customHeight="1" x14ac:dyDescent="0.25">
      <c r="A179" s="3" t="s">
        <v>29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</row>
    <row r="180" spans="1:21" ht="30.75" customHeight="1" x14ac:dyDescent="0.25">
      <c r="A180" s="6">
        <v>2008</v>
      </c>
      <c r="B180" s="6">
        <v>184</v>
      </c>
      <c r="C180" s="7" t="s">
        <v>82</v>
      </c>
      <c r="D180" s="6">
        <v>150</v>
      </c>
      <c r="E180" s="8">
        <v>13.6</v>
      </c>
      <c r="F180" s="8">
        <v>14.7</v>
      </c>
      <c r="G180" s="8">
        <v>36.9</v>
      </c>
      <c r="H180" s="9">
        <f t="shared" ref="H180:H183" si="45">E180*4.1+F180*9.3+G180*4.1</f>
        <v>343.76</v>
      </c>
      <c r="I180" s="8">
        <v>0.1</v>
      </c>
      <c r="J180" s="8">
        <v>0.4</v>
      </c>
      <c r="K180" s="8">
        <v>96.5</v>
      </c>
      <c r="L180" s="8">
        <v>0.3</v>
      </c>
      <c r="M180" s="8">
        <v>0.1</v>
      </c>
      <c r="N180" s="8">
        <v>98.3</v>
      </c>
      <c r="O180" s="10">
        <v>3.8</v>
      </c>
      <c r="P180" s="8">
        <v>77.5</v>
      </c>
      <c r="Q180" s="10">
        <v>0.4</v>
      </c>
      <c r="R180" s="8">
        <v>29.8</v>
      </c>
      <c r="S180" s="8">
        <v>0</v>
      </c>
      <c r="T180" s="8">
        <v>1</v>
      </c>
      <c r="U180" s="8">
        <v>1.6E-2</v>
      </c>
    </row>
    <row r="181" spans="1:21" ht="24" customHeight="1" x14ac:dyDescent="0.25">
      <c r="A181" s="6">
        <v>2008</v>
      </c>
      <c r="B181" s="6">
        <v>431</v>
      </c>
      <c r="C181" s="7" t="s">
        <v>50</v>
      </c>
      <c r="D181" s="6" t="s">
        <v>51</v>
      </c>
      <c r="E181" s="8">
        <v>0</v>
      </c>
      <c r="F181" s="8">
        <v>0</v>
      </c>
      <c r="G181" s="8">
        <v>9.8000000000000007</v>
      </c>
      <c r="H181" s="9">
        <f t="shared" si="45"/>
        <v>40.18</v>
      </c>
      <c r="I181" s="8">
        <v>0</v>
      </c>
      <c r="J181" s="8">
        <v>0.8</v>
      </c>
      <c r="K181" s="8">
        <v>0</v>
      </c>
      <c r="L181" s="8">
        <v>0</v>
      </c>
      <c r="M181" s="8">
        <v>0</v>
      </c>
      <c r="N181" s="8">
        <v>7.4</v>
      </c>
      <c r="O181" s="10">
        <v>1.8</v>
      </c>
      <c r="P181" s="8">
        <v>1</v>
      </c>
      <c r="Q181" s="10">
        <v>0</v>
      </c>
      <c r="R181" s="8">
        <v>8.9</v>
      </c>
      <c r="S181" s="8">
        <v>0</v>
      </c>
      <c r="T181" s="8">
        <v>0</v>
      </c>
      <c r="U181" s="8">
        <v>0</v>
      </c>
    </row>
    <row r="182" spans="1:21" ht="12.4" customHeight="1" x14ac:dyDescent="0.25">
      <c r="A182" s="6">
        <v>2008</v>
      </c>
      <c r="B182" s="6" t="s">
        <v>35</v>
      </c>
      <c r="C182" s="7" t="s">
        <v>79</v>
      </c>
      <c r="D182" s="6">
        <v>20</v>
      </c>
      <c r="E182" s="8">
        <v>1.5</v>
      </c>
      <c r="F182" s="8">
        <v>0.6</v>
      </c>
      <c r="G182" s="8">
        <v>10.3</v>
      </c>
      <c r="H182" s="9">
        <f t="shared" si="45"/>
        <v>53.959999999999994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3.8</v>
      </c>
      <c r="O182" s="10">
        <v>2.6</v>
      </c>
      <c r="P182" s="8">
        <v>13</v>
      </c>
      <c r="Q182" s="10">
        <v>0.2</v>
      </c>
      <c r="R182" s="8">
        <v>18.399999999999999</v>
      </c>
      <c r="S182" s="8">
        <v>0</v>
      </c>
      <c r="T182" s="8">
        <v>0</v>
      </c>
      <c r="U182" s="8">
        <v>0</v>
      </c>
    </row>
    <row r="183" spans="1:21" ht="12.4" customHeight="1" x14ac:dyDescent="0.25">
      <c r="A183" s="6">
        <v>2008</v>
      </c>
      <c r="B183" s="6" t="s">
        <v>35</v>
      </c>
      <c r="C183" s="7" t="s">
        <v>36</v>
      </c>
      <c r="D183" s="6">
        <v>130</v>
      </c>
      <c r="E183" s="8">
        <v>0.5</v>
      </c>
      <c r="F183" s="8">
        <v>0.5</v>
      </c>
      <c r="G183" s="8">
        <v>12.7</v>
      </c>
      <c r="H183" s="9">
        <f t="shared" si="45"/>
        <v>58.769999999999996</v>
      </c>
      <c r="I183" s="8">
        <v>0</v>
      </c>
      <c r="J183" s="8">
        <v>13</v>
      </c>
      <c r="K183" s="8">
        <v>0</v>
      </c>
      <c r="L183" s="8">
        <v>0</v>
      </c>
      <c r="M183" s="8">
        <v>0</v>
      </c>
      <c r="N183" s="8">
        <v>20.8</v>
      </c>
      <c r="O183" s="10">
        <v>10.4</v>
      </c>
      <c r="P183" s="8">
        <v>14.3</v>
      </c>
      <c r="Q183" s="10">
        <v>2.9</v>
      </c>
      <c r="R183" s="8">
        <v>214.6</v>
      </c>
      <c r="S183" s="8">
        <v>0</v>
      </c>
      <c r="T183" s="8">
        <v>0</v>
      </c>
      <c r="U183" s="8">
        <v>0</v>
      </c>
    </row>
    <row r="184" spans="1:21" ht="12.4" customHeight="1" x14ac:dyDescent="0.25">
      <c r="A184" s="124" t="s">
        <v>37</v>
      </c>
      <c r="B184" s="125"/>
      <c r="C184" s="125"/>
      <c r="D184" s="12">
        <v>500</v>
      </c>
      <c r="E184" s="14">
        <f>SUM(E180:E183)</f>
        <v>15.6</v>
      </c>
      <c r="F184" s="14">
        <f t="shared" ref="F184:U184" si="46">SUM(F180:F183)</f>
        <v>15.799999999999999</v>
      </c>
      <c r="G184" s="14">
        <f>SUM(G180:G183)</f>
        <v>69.7</v>
      </c>
      <c r="H184" s="14">
        <f t="shared" si="46"/>
        <v>496.66999999999996</v>
      </c>
      <c r="I184" s="14">
        <f t="shared" si="46"/>
        <v>0.1</v>
      </c>
      <c r="J184" s="14">
        <f t="shared" si="46"/>
        <v>14.2</v>
      </c>
      <c r="K184" s="14">
        <f t="shared" si="46"/>
        <v>96.5</v>
      </c>
      <c r="L184" s="14">
        <f t="shared" si="46"/>
        <v>0.3</v>
      </c>
      <c r="M184" s="14">
        <f t="shared" si="46"/>
        <v>0.1</v>
      </c>
      <c r="N184" s="14">
        <f t="shared" si="46"/>
        <v>130.30000000000001</v>
      </c>
      <c r="O184" s="14">
        <f t="shared" si="46"/>
        <v>18.600000000000001</v>
      </c>
      <c r="P184" s="14">
        <f t="shared" si="46"/>
        <v>105.8</v>
      </c>
      <c r="Q184" s="14">
        <f t="shared" si="46"/>
        <v>3.5</v>
      </c>
      <c r="R184" s="14">
        <f t="shared" si="46"/>
        <v>271.7</v>
      </c>
      <c r="S184" s="14">
        <f t="shared" si="46"/>
        <v>0</v>
      </c>
      <c r="T184" s="14">
        <f t="shared" si="46"/>
        <v>1</v>
      </c>
      <c r="U184" s="20">
        <f t="shared" si="46"/>
        <v>1.6E-2</v>
      </c>
    </row>
    <row r="185" spans="1:21" ht="14.65" customHeight="1" x14ac:dyDescent="0.25">
      <c r="A185" s="71" t="s">
        <v>38</v>
      </c>
      <c r="B185" s="72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6"/>
    </row>
    <row r="186" spans="1:21" ht="12.4" customHeight="1" x14ac:dyDescent="0.25">
      <c r="A186" s="6">
        <v>2011</v>
      </c>
      <c r="B186" s="6">
        <v>385</v>
      </c>
      <c r="C186" s="7" t="s">
        <v>39</v>
      </c>
      <c r="D186" s="6">
        <v>200</v>
      </c>
      <c r="E186" s="8">
        <v>6</v>
      </c>
      <c r="F186" s="8">
        <v>5</v>
      </c>
      <c r="G186" s="8">
        <v>9.4</v>
      </c>
      <c r="H186" s="9">
        <f>E186*4.1+F186*9.3+G186*4.1</f>
        <v>109.63999999999999</v>
      </c>
      <c r="I186" s="8">
        <v>0.1</v>
      </c>
      <c r="J186" s="8">
        <v>1.1000000000000001</v>
      </c>
      <c r="K186" s="8">
        <v>0</v>
      </c>
      <c r="L186" s="8">
        <v>0</v>
      </c>
      <c r="M186" s="8">
        <v>0.2</v>
      </c>
      <c r="N186" s="8">
        <v>215.2</v>
      </c>
      <c r="O186" s="10">
        <v>23.6</v>
      </c>
      <c r="P186" s="8">
        <v>151.9</v>
      </c>
      <c r="Q186" s="10">
        <v>0.2</v>
      </c>
      <c r="R186" s="8">
        <v>8.1</v>
      </c>
      <c r="S186" s="8">
        <v>0</v>
      </c>
      <c r="T186" s="8">
        <v>0</v>
      </c>
      <c r="U186" s="8">
        <v>0</v>
      </c>
    </row>
    <row r="187" spans="1:21" ht="12.4" customHeight="1" x14ac:dyDescent="0.25">
      <c r="A187" s="124" t="s">
        <v>37</v>
      </c>
      <c r="B187" s="125"/>
      <c r="C187" s="125"/>
      <c r="D187" s="12">
        <v>200</v>
      </c>
      <c r="E187" s="14">
        <f>SUM(E186)</f>
        <v>6</v>
      </c>
      <c r="F187" s="14">
        <f t="shared" ref="F187:U187" si="47">SUM(F186)</f>
        <v>5</v>
      </c>
      <c r="G187" s="14">
        <f t="shared" si="47"/>
        <v>9.4</v>
      </c>
      <c r="H187" s="14">
        <f t="shared" si="47"/>
        <v>109.63999999999999</v>
      </c>
      <c r="I187" s="14">
        <f t="shared" si="47"/>
        <v>0.1</v>
      </c>
      <c r="J187" s="14">
        <f t="shared" si="47"/>
        <v>1.1000000000000001</v>
      </c>
      <c r="K187" s="14">
        <f t="shared" si="47"/>
        <v>0</v>
      </c>
      <c r="L187" s="14">
        <f t="shared" si="47"/>
        <v>0</v>
      </c>
      <c r="M187" s="14">
        <f t="shared" si="47"/>
        <v>0.2</v>
      </c>
      <c r="N187" s="14">
        <f t="shared" si="47"/>
        <v>215.2</v>
      </c>
      <c r="O187" s="14">
        <f t="shared" si="47"/>
        <v>23.6</v>
      </c>
      <c r="P187" s="14">
        <f t="shared" si="47"/>
        <v>151.9</v>
      </c>
      <c r="Q187" s="14">
        <f t="shared" si="47"/>
        <v>0.2</v>
      </c>
      <c r="R187" s="14">
        <f t="shared" si="47"/>
        <v>8.1</v>
      </c>
      <c r="S187" s="14">
        <f t="shared" si="47"/>
        <v>0</v>
      </c>
      <c r="T187" s="14">
        <f t="shared" si="47"/>
        <v>0</v>
      </c>
      <c r="U187" s="14">
        <f t="shared" si="47"/>
        <v>0</v>
      </c>
    </row>
    <row r="188" spans="1:21" ht="14.65" customHeight="1" x14ac:dyDescent="0.25">
      <c r="A188" s="17" t="s">
        <v>40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6"/>
    </row>
    <row r="189" spans="1:21" ht="21.75" customHeight="1" x14ac:dyDescent="0.25">
      <c r="A189" s="6">
        <v>2011</v>
      </c>
      <c r="B189" s="6">
        <v>47</v>
      </c>
      <c r="C189" s="7" t="s">
        <v>62</v>
      </c>
      <c r="D189" s="6">
        <v>60</v>
      </c>
      <c r="E189" s="8">
        <v>1</v>
      </c>
      <c r="F189" s="8">
        <v>1.9</v>
      </c>
      <c r="G189" s="8">
        <v>3.7</v>
      </c>
      <c r="H189" s="9">
        <f>E189*4.1+F189*9.3+G189*4.1</f>
        <v>36.940000000000005</v>
      </c>
      <c r="I189" s="8">
        <v>0</v>
      </c>
      <c r="J189" s="8">
        <v>5.2</v>
      </c>
      <c r="K189" s="8">
        <v>96.7</v>
      </c>
      <c r="L189" s="8">
        <v>0.05</v>
      </c>
      <c r="M189" s="8">
        <v>0</v>
      </c>
      <c r="N189" s="8">
        <v>25.2</v>
      </c>
      <c r="O189" s="10">
        <v>8.6</v>
      </c>
      <c r="P189" s="8">
        <v>18.600000000000001</v>
      </c>
      <c r="Q189" s="10">
        <v>0.4</v>
      </c>
      <c r="R189" s="8">
        <v>116.4</v>
      </c>
      <c r="S189" s="8">
        <v>0.1</v>
      </c>
      <c r="T189" s="8">
        <v>0</v>
      </c>
      <c r="U189" s="8">
        <v>0</v>
      </c>
    </row>
    <row r="190" spans="1:21" ht="40.15" customHeight="1" x14ac:dyDescent="0.25">
      <c r="A190" s="6">
        <v>2011</v>
      </c>
      <c r="B190" s="6">
        <v>96</v>
      </c>
      <c r="C190" s="7" t="s">
        <v>83</v>
      </c>
      <c r="D190" s="6" t="s">
        <v>84</v>
      </c>
      <c r="E190" s="8">
        <v>7.1</v>
      </c>
      <c r="F190" s="8">
        <v>8.3000000000000007</v>
      </c>
      <c r="G190" s="8">
        <v>26.9</v>
      </c>
      <c r="H190" s="9">
        <f t="shared" ref="H190:H194" si="48">E190*4.1+F190*9.3+G190*4.1</f>
        <v>216.58999999999997</v>
      </c>
      <c r="I190" s="8">
        <v>0.1</v>
      </c>
      <c r="J190" s="8">
        <v>3.8</v>
      </c>
      <c r="K190" s="8">
        <v>96.4</v>
      </c>
      <c r="L190" s="8">
        <v>0.05</v>
      </c>
      <c r="M190" s="8">
        <v>0.1</v>
      </c>
      <c r="N190" s="8">
        <v>57.2</v>
      </c>
      <c r="O190" s="10">
        <v>19.399999999999999</v>
      </c>
      <c r="P190" s="8">
        <v>94</v>
      </c>
      <c r="Q190" s="10">
        <v>0.2</v>
      </c>
      <c r="R190" s="8">
        <v>6.6</v>
      </c>
      <c r="S190" s="8">
        <v>0</v>
      </c>
      <c r="T190" s="8">
        <v>0</v>
      </c>
      <c r="U190" s="8">
        <v>0</v>
      </c>
    </row>
    <row r="191" spans="1:21" ht="25.15" customHeight="1" x14ac:dyDescent="0.25">
      <c r="A191" s="6">
        <v>2011</v>
      </c>
      <c r="B191" s="6">
        <v>229</v>
      </c>
      <c r="C191" s="7" t="s">
        <v>85</v>
      </c>
      <c r="D191" s="6">
        <v>100</v>
      </c>
      <c r="E191" s="8">
        <v>10.1</v>
      </c>
      <c r="F191" s="8">
        <v>11.1</v>
      </c>
      <c r="G191" s="8">
        <v>15.3</v>
      </c>
      <c r="H191" s="9">
        <f t="shared" si="48"/>
        <v>207.36999999999998</v>
      </c>
      <c r="I191" s="8">
        <v>0.1</v>
      </c>
      <c r="J191" s="8">
        <v>0</v>
      </c>
      <c r="K191" s="8">
        <v>34.4</v>
      </c>
      <c r="L191" s="8">
        <v>4.9000000000000004</v>
      </c>
      <c r="M191" s="8">
        <v>0.2</v>
      </c>
      <c r="N191" s="8">
        <v>71.8</v>
      </c>
      <c r="O191" s="10">
        <v>14.8</v>
      </c>
      <c r="P191" s="8">
        <v>69.2</v>
      </c>
      <c r="Q191" s="10">
        <v>0.1</v>
      </c>
      <c r="R191" s="8">
        <v>4.5</v>
      </c>
      <c r="S191" s="8">
        <v>0</v>
      </c>
      <c r="T191" s="8">
        <v>0.5</v>
      </c>
      <c r="U191" s="8">
        <v>0</v>
      </c>
    </row>
    <row r="192" spans="1:21" ht="28.9" customHeight="1" x14ac:dyDescent="0.25">
      <c r="A192" s="6">
        <v>2011</v>
      </c>
      <c r="B192" s="6">
        <v>312</v>
      </c>
      <c r="C192" s="7" t="s">
        <v>64</v>
      </c>
      <c r="D192" s="6">
        <v>150</v>
      </c>
      <c r="E192" s="8">
        <v>2.9</v>
      </c>
      <c r="F192" s="8">
        <v>2.9</v>
      </c>
      <c r="G192" s="8">
        <v>21</v>
      </c>
      <c r="H192" s="9">
        <f t="shared" si="48"/>
        <v>124.96</v>
      </c>
      <c r="I192" s="8">
        <v>0.1</v>
      </c>
      <c r="J192" s="8">
        <v>5.3</v>
      </c>
      <c r="K192" s="8">
        <v>26.7</v>
      </c>
      <c r="L192" s="8">
        <v>0</v>
      </c>
      <c r="M192" s="8">
        <v>0.1</v>
      </c>
      <c r="N192" s="8">
        <v>36.4</v>
      </c>
      <c r="O192" s="10">
        <v>29.4</v>
      </c>
      <c r="P192" s="8">
        <v>79.400000000000006</v>
      </c>
      <c r="Q192" s="10">
        <v>1.2</v>
      </c>
      <c r="R192" s="8">
        <v>26.3</v>
      </c>
      <c r="S192" s="8">
        <v>0</v>
      </c>
      <c r="T192" s="8">
        <v>0</v>
      </c>
      <c r="U192" s="8">
        <v>0</v>
      </c>
    </row>
    <row r="193" spans="1:21" ht="12.4" customHeight="1" x14ac:dyDescent="0.25">
      <c r="A193" s="6">
        <v>2008</v>
      </c>
      <c r="B193" s="6">
        <v>438</v>
      </c>
      <c r="C193" s="7" t="s">
        <v>78</v>
      </c>
      <c r="D193" s="6">
        <v>180</v>
      </c>
      <c r="E193" s="8">
        <v>0.1</v>
      </c>
      <c r="F193" s="8">
        <v>0.1</v>
      </c>
      <c r="G193" s="8">
        <v>16.7</v>
      </c>
      <c r="H193" s="9">
        <f t="shared" si="48"/>
        <v>69.809999999999988</v>
      </c>
      <c r="I193" s="8">
        <v>0</v>
      </c>
      <c r="J193" s="8">
        <v>0.9</v>
      </c>
      <c r="K193" s="8">
        <v>0</v>
      </c>
      <c r="L193" s="8">
        <v>0</v>
      </c>
      <c r="M193" s="8">
        <v>0</v>
      </c>
      <c r="N193" s="8">
        <v>11.1</v>
      </c>
      <c r="O193" s="10">
        <v>3.3</v>
      </c>
      <c r="P193" s="8">
        <v>2.2000000000000002</v>
      </c>
      <c r="Q193" s="10">
        <v>0.4</v>
      </c>
      <c r="R193" s="8">
        <v>63.6</v>
      </c>
      <c r="S193" s="8">
        <v>0.5</v>
      </c>
      <c r="T193" s="8">
        <v>0</v>
      </c>
      <c r="U193" s="8">
        <v>0</v>
      </c>
    </row>
    <row r="194" spans="1:21" ht="12.4" customHeight="1" x14ac:dyDescent="0.25">
      <c r="A194" s="6">
        <v>2008</v>
      </c>
      <c r="B194" s="6" t="s">
        <v>35</v>
      </c>
      <c r="C194" s="7" t="s">
        <v>46</v>
      </c>
      <c r="D194" s="6">
        <v>40</v>
      </c>
      <c r="E194" s="8">
        <v>2.6</v>
      </c>
      <c r="F194" s="8">
        <v>0.4</v>
      </c>
      <c r="G194" s="8">
        <v>17</v>
      </c>
      <c r="H194" s="9">
        <f t="shared" si="48"/>
        <v>84.079999999999984</v>
      </c>
      <c r="I194" s="8">
        <v>0.1</v>
      </c>
      <c r="J194" s="8">
        <v>0</v>
      </c>
      <c r="K194" s="8">
        <v>0</v>
      </c>
      <c r="L194" s="8">
        <v>0</v>
      </c>
      <c r="M194" s="8">
        <v>0</v>
      </c>
      <c r="N194" s="8">
        <v>7.2</v>
      </c>
      <c r="O194" s="10">
        <v>7.6</v>
      </c>
      <c r="P194" s="8">
        <v>34.799999999999997</v>
      </c>
      <c r="Q194" s="10">
        <v>1.6</v>
      </c>
      <c r="R194" s="8">
        <v>54.4</v>
      </c>
      <c r="S194" s="8">
        <v>0.2</v>
      </c>
      <c r="T194" s="8">
        <v>0</v>
      </c>
      <c r="U194" s="8">
        <v>0</v>
      </c>
    </row>
    <row r="195" spans="1:21" ht="11.45" customHeight="1" x14ac:dyDescent="0.25">
      <c r="A195" s="124" t="s">
        <v>37</v>
      </c>
      <c r="B195" s="125"/>
      <c r="C195" s="125"/>
      <c r="D195" s="12">
        <v>790</v>
      </c>
      <c r="E195" s="14">
        <f>SUM(E189:E194)</f>
        <v>23.8</v>
      </c>
      <c r="F195" s="14">
        <f t="shared" ref="F195:U195" si="49">SUM(F189:F194)</f>
        <v>24.7</v>
      </c>
      <c r="G195" s="14">
        <f>SUM(G189:G194)</f>
        <v>100.60000000000001</v>
      </c>
      <c r="H195" s="14">
        <f t="shared" si="49"/>
        <v>739.75</v>
      </c>
      <c r="I195" s="14">
        <f t="shared" si="49"/>
        <v>0.4</v>
      </c>
      <c r="J195" s="14">
        <f t="shared" si="49"/>
        <v>15.200000000000001</v>
      </c>
      <c r="K195" s="34">
        <f t="shared" si="49"/>
        <v>254.20000000000002</v>
      </c>
      <c r="L195" s="14">
        <f t="shared" si="49"/>
        <v>5</v>
      </c>
      <c r="M195" s="14">
        <f t="shared" si="49"/>
        <v>0.4</v>
      </c>
      <c r="N195" s="14">
        <f t="shared" si="49"/>
        <v>208.89999999999998</v>
      </c>
      <c r="O195" s="14">
        <f t="shared" si="49"/>
        <v>83.09999999999998</v>
      </c>
      <c r="P195" s="14">
        <f t="shared" si="49"/>
        <v>298.20000000000005</v>
      </c>
      <c r="Q195" s="14">
        <f t="shared" si="49"/>
        <v>3.9</v>
      </c>
      <c r="R195" s="14">
        <f t="shared" si="49"/>
        <v>271.8</v>
      </c>
      <c r="S195" s="14">
        <f t="shared" si="49"/>
        <v>0.8</v>
      </c>
      <c r="T195" s="14">
        <f t="shared" si="49"/>
        <v>0.5</v>
      </c>
      <c r="U195" s="14">
        <f t="shared" si="49"/>
        <v>0</v>
      </c>
    </row>
    <row r="196" spans="1:21" ht="12" customHeight="1" x14ac:dyDescent="0.25">
      <c r="A196" s="124" t="s">
        <v>47</v>
      </c>
      <c r="B196" s="125"/>
      <c r="C196" s="125"/>
      <c r="D196" s="126"/>
      <c r="E196" s="14">
        <f>E184+E187+E195</f>
        <v>45.400000000000006</v>
      </c>
      <c r="F196" s="14">
        <f t="shared" ref="F196:T196" si="50">F184+F187+F195</f>
        <v>45.5</v>
      </c>
      <c r="G196" s="14">
        <f t="shared" si="50"/>
        <v>179.70000000000002</v>
      </c>
      <c r="H196" s="14">
        <f t="shared" si="50"/>
        <v>1346.06</v>
      </c>
      <c r="I196" s="14">
        <f>I184+I187+I195</f>
        <v>0.60000000000000009</v>
      </c>
      <c r="J196" s="14">
        <f t="shared" si="50"/>
        <v>30.5</v>
      </c>
      <c r="K196" s="19">
        <f t="shared" si="50"/>
        <v>350.70000000000005</v>
      </c>
      <c r="L196" s="14">
        <f t="shared" si="50"/>
        <v>5.3</v>
      </c>
      <c r="M196" s="14">
        <f t="shared" si="50"/>
        <v>0.70000000000000007</v>
      </c>
      <c r="N196" s="14">
        <f t="shared" si="50"/>
        <v>554.4</v>
      </c>
      <c r="O196" s="14">
        <f t="shared" si="50"/>
        <v>125.29999999999998</v>
      </c>
      <c r="P196" s="14">
        <f t="shared" si="50"/>
        <v>555.90000000000009</v>
      </c>
      <c r="Q196" s="14">
        <f t="shared" si="50"/>
        <v>7.6</v>
      </c>
      <c r="R196" s="14">
        <f t="shared" si="50"/>
        <v>551.6</v>
      </c>
      <c r="S196" s="14">
        <f t="shared" si="50"/>
        <v>0.8</v>
      </c>
      <c r="T196" s="14">
        <f t="shared" si="50"/>
        <v>1.5</v>
      </c>
      <c r="U196" s="36">
        <f>U184+U187+U195</f>
        <v>1.6E-2</v>
      </c>
    </row>
    <row r="197" spans="1:21" ht="14.25" customHeight="1" x14ac:dyDescent="0.25">
      <c r="A197" s="124" t="s">
        <v>48</v>
      </c>
      <c r="B197" s="125"/>
      <c r="C197" s="125"/>
      <c r="D197" s="125"/>
      <c r="E197" s="21">
        <v>1</v>
      </c>
      <c r="F197" s="21">
        <v>1</v>
      </c>
      <c r="G197" s="21">
        <v>4</v>
      </c>
      <c r="H197" s="22" t="s">
        <v>35</v>
      </c>
      <c r="I197" s="22" t="s">
        <v>35</v>
      </c>
      <c r="J197" s="22" t="s">
        <v>35</v>
      </c>
      <c r="K197" s="22" t="s">
        <v>35</v>
      </c>
      <c r="L197" s="22" t="s">
        <v>35</v>
      </c>
      <c r="M197" s="22" t="s">
        <v>35</v>
      </c>
      <c r="N197" s="22" t="s">
        <v>35</v>
      </c>
      <c r="O197" s="22" t="s">
        <v>35</v>
      </c>
      <c r="P197" s="22" t="s">
        <v>35</v>
      </c>
      <c r="Q197" s="22" t="s">
        <v>35</v>
      </c>
      <c r="R197" s="22" t="s">
        <v>35</v>
      </c>
      <c r="S197" s="22" t="s">
        <v>35</v>
      </c>
      <c r="T197" s="22" t="s">
        <v>35</v>
      </c>
      <c r="U197" s="22" t="s">
        <v>35</v>
      </c>
    </row>
    <row r="198" spans="1:21" ht="14.25" customHeight="1" x14ac:dyDescent="0.25">
      <c r="A198" s="23"/>
      <c r="B198" s="23"/>
      <c r="C198" s="23"/>
      <c r="D198" s="23"/>
      <c r="E198" s="24"/>
      <c r="F198" s="24"/>
      <c r="G198" s="24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4.25" customHeight="1" x14ac:dyDescent="0.25">
      <c r="A199" s="23"/>
      <c r="B199" s="23"/>
      <c r="C199" s="23"/>
      <c r="D199" s="23"/>
      <c r="E199" s="24"/>
      <c r="F199" s="24"/>
      <c r="G199" s="24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ht="14.25" customHeight="1" x14ac:dyDescent="0.25">
      <c r="A200" s="132" t="s">
        <v>110</v>
      </c>
      <c r="B200" s="132"/>
      <c r="C200" s="132"/>
      <c r="D200" s="132" t="s">
        <v>102</v>
      </c>
      <c r="E200" s="132"/>
      <c r="F200" s="132"/>
      <c r="G200" s="132"/>
      <c r="H200" s="13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ht="14.25" customHeight="1" x14ac:dyDescent="0.25">
      <c r="A201" s="132" t="s">
        <v>1</v>
      </c>
      <c r="B201" s="132"/>
      <c r="C201" s="132"/>
      <c r="D201" s="132" t="s">
        <v>108</v>
      </c>
      <c r="E201" s="132"/>
      <c r="F201" s="132"/>
      <c r="G201" s="132"/>
      <c r="H201" s="13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ht="14.25" customHeight="1" x14ac:dyDescent="0.25">
      <c r="A202" s="132" t="s">
        <v>3</v>
      </c>
      <c r="B202" s="132"/>
      <c r="C202" s="132"/>
      <c r="D202" s="132" t="s">
        <v>4</v>
      </c>
      <c r="E202" s="132"/>
      <c r="F202" s="132"/>
      <c r="G202" s="132"/>
      <c r="H202" s="13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ht="14.25" customHeight="1" x14ac:dyDescent="0.25">
      <c r="A203" s="23"/>
      <c r="B203" s="23"/>
      <c r="C203" s="23"/>
      <c r="D203" s="23"/>
      <c r="E203" s="24"/>
      <c r="F203" s="24"/>
      <c r="G203" s="24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ht="13.5" customHeight="1" x14ac:dyDescent="0.25">
      <c r="A204" s="133" t="s">
        <v>5</v>
      </c>
      <c r="B204" s="133" t="s">
        <v>6</v>
      </c>
      <c r="C204" s="135" t="s">
        <v>7</v>
      </c>
      <c r="D204" s="133" t="s">
        <v>8</v>
      </c>
      <c r="E204" s="129" t="s">
        <v>9</v>
      </c>
      <c r="F204" s="130"/>
      <c r="G204" s="131"/>
      <c r="H204" s="127" t="s">
        <v>10</v>
      </c>
      <c r="I204" s="129" t="s">
        <v>11</v>
      </c>
      <c r="J204" s="130"/>
      <c r="K204" s="130"/>
      <c r="L204" s="130"/>
      <c r="M204" s="131"/>
      <c r="N204" s="129" t="s">
        <v>12</v>
      </c>
      <c r="O204" s="130"/>
      <c r="P204" s="130"/>
      <c r="Q204" s="130"/>
      <c r="R204" s="130"/>
      <c r="S204" s="130"/>
      <c r="T204" s="130"/>
      <c r="U204" s="131"/>
    </row>
    <row r="205" spans="1:21" ht="31.15" customHeight="1" x14ac:dyDescent="0.25">
      <c r="A205" s="134"/>
      <c r="B205" s="134"/>
      <c r="C205" s="136"/>
      <c r="D205" s="134"/>
      <c r="E205" s="1" t="s">
        <v>13</v>
      </c>
      <c r="F205" s="1" t="s">
        <v>14</v>
      </c>
      <c r="G205" s="1" t="s">
        <v>15</v>
      </c>
      <c r="H205" s="128"/>
      <c r="I205" s="1" t="s">
        <v>16</v>
      </c>
      <c r="J205" s="1" t="s">
        <v>17</v>
      </c>
      <c r="K205" s="1" t="s">
        <v>18</v>
      </c>
      <c r="L205" s="1" t="s">
        <v>19</v>
      </c>
      <c r="M205" s="1" t="s">
        <v>20</v>
      </c>
      <c r="N205" s="1" t="s">
        <v>21</v>
      </c>
      <c r="O205" s="2" t="s">
        <v>22</v>
      </c>
      <c r="P205" s="1" t="s">
        <v>23</v>
      </c>
      <c r="Q205" s="2" t="s">
        <v>24</v>
      </c>
      <c r="R205" s="1" t="s">
        <v>25</v>
      </c>
      <c r="S205" s="1" t="s">
        <v>26</v>
      </c>
      <c r="T205" s="1" t="s">
        <v>27</v>
      </c>
      <c r="U205" s="1" t="s">
        <v>28</v>
      </c>
    </row>
    <row r="206" spans="1:21" ht="14.65" customHeight="1" x14ac:dyDescent="0.25">
      <c r="A206" s="3" t="s">
        <v>29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</row>
    <row r="207" spans="1:21" ht="34.15" customHeight="1" x14ac:dyDescent="0.25">
      <c r="A207" s="6">
        <v>2008</v>
      </c>
      <c r="B207" s="6">
        <v>224</v>
      </c>
      <c r="C207" s="7" t="s">
        <v>60</v>
      </c>
      <c r="D207" s="6" t="s">
        <v>61</v>
      </c>
      <c r="E207" s="8">
        <v>15.8</v>
      </c>
      <c r="F207" s="8">
        <v>15.6</v>
      </c>
      <c r="G207" s="8">
        <v>43.9</v>
      </c>
      <c r="H207" s="9">
        <f t="shared" ref="H207" si="51">E207*4.1+F207*9.3+G207*4.1</f>
        <v>389.85</v>
      </c>
      <c r="I207" s="8">
        <v>0.2</v>
      </c>
      <c r="J207" s="8">
        <v>0.3</v>
      </c>
      <c r="K207" s="18">
        <v>187.5</v>
      </c>
      <c r="L207" s="8">
        <v>0.5</v>
      </c>
      <c r="M207" s="8">
        <v>0.3</v>
      </c>
      <c r="N207" s="8">
        <v>237.9</v>
      </c>
      <c r="O207" s="10">
        <v>28.6</v>
      </c>
      <c r="P207" s="8">
        <v>231.4</v>
      </c>
      <c r="Q207" s="10">
        <v>0</v>
      </c>
      <c r="R207" s="8">
        <v>48.7</v>
      </c>
      <c r="S207" s="8">
        <v>0</v>
      </c>
      <c r="T207" s="8">
        <v>0</v>
      </c>
      <c r="U207" s="8">
        <v>0</v>
      </c>
    </row>
    <row r="208" spans="1:21" ht="12.4" customHeight="1" x14ac:dyDescent="0.25">
      <c r="A208" s="6">
        <v>2008</v>
      </c>
      <c r="B208" s="6">
        <v>430</v>
      </c>
      <c r="C208" s="7" t="s">
        <v>31</v>
      </c>
      <c r="D208" s="6" t="s">
        <v>32</v>
      </c>
      <c r="E208" s="8">
        <v>0</v>
      </c>
      <c r="F208" s="8">
        <v>0</v>
      </c>
      <c r="G208" s="8">
        <v>9.6999999999999993</v>
      </c>
      <c r="H208" s="9">
        <f>E208*4.1+F208*9.3+G208*4.1</f>
        <v>39.769999999999996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5.9</v>
      </c>
      <c r="O208" s="10">
        <v>1.3</v>
      </c>
      <c r="P208" s="8">
        <v>0</v>
      </c>
      <c r="Q208" s="10">
        <v>0</v>
      </c>
      <c r="R208" s="8">
        <v>0.7</v>
      </c>
      <c r="S208" s="8">
        <v>0</v>
      </c>
      <c r="T208" s="8">
        <v>0</v>
      </c>
      <c r="U208" s="8">
        <v>0</v>
      </c>
    </row>
    <row r="209" spans="1:21" ht="12.4" customHeight="1" x14ac:dyDescent="0.25">
      <c r="A209" s="6">
        <v>2008</v>
      </c>
      <c r="B209" s="6" t="s">
        <v>35</v>
      </c>
      <c r="C209" s="7" t="s">
        <v>36</v>
      </c>
      <c r="D209" s="6">
        <v>150</v>
      </c>
      <c r="E209" s="8">
        <v>0.6</v>
      </c>
      <c r="F209" s="8">
        <v>0.6</v>
      </c>
      <c r="G209" s="8">
        <v>14.7</v>
      </c>
      <c r="H209" s="9">
        <f t="shared" ref="H209" si="52">E209*4.1+F209*9.3+G209*4.1</f>
        <v>68.309999999999988</v>
      </c>
      <c r="I209" s="8">
        <v>0</v>
      </c>
      <c r="J209" s="8">
        <v>15</v>
      </c>
      <c r="K209" s="18">
        <v>0</v>
      </c>
      <c r="L209" s="8">
        <v>0</v>
      </c>
      <c r="M209" s="8">
        <v>0</v>
      </c>
      <c r="N209" s="8">
        <v>24</v>
      </c>
      <c r="O209" s="10">
        <v>12</v>
      </c>
      <c r="P209" s="8">
        <v>16.5</v>
      </c>
      <c r="Q209" s="10">
        <v>3.3</v>
      </c>
      <c r="R209" s="8">
        <v>317</v>
      </c>
      <c r="S209" s="8">
        <v>0</v>
      </c>
      <c r="T209" s="8">
        <v>0</v>
      </c>
      <c r="U209" s="8">
        <v>0</v>
      </c>
    </row>
    <row r="210" spans="1:21" ht="12.4" customHeight="1" x14ac:dyDescent="0.25">
      <c r="A210" s="124" t="s">
        <v>37</v>
      </c>
      <c r="B210" s="125"/>
      <c r="C210" s="125"/>
      <c r="D210" s="12">
        <v>500</v>
      </c>
      <c r="E210" s="14">
        <f>SUM(E207:E209)</f>
        <v>16.400000000000002</v>
      </c>
      <c r="F210" s="14">
        <f t="shared" ref="F210:U210" si="53">SUM(F207:F209)</f>
        <v>16.2</v>
      </c>
      <c r="G210" s="14">
        <f t="shared" si="53"/>
        <v>68.3</v>
      </c>
      <c r="H210" s="14">
        <f>SUM(H207:H209)</f>
        <v>497.93</v>
      </c>
      <c r="I210" s="14">
        <f t="shared" si="53"/>
        <v>0.2</v>
      </c>
      <c r="J210" s="14">
        <f t="shared" si="53"/>
        <v>15.3</v>
      </c>
      <c r="K210" s="19">
        <f t="shared" si="53"/>
        <v>187.5</v>
      </c>
      <c r="L210" s="14">
        <f t="shared" si="53"/>
        <v>0.5</v>
      </c>
      <c r="M210" s="14">
        <f t="shared" si="53"/>
        <v>0.3</v>
      </c>
      <c r="N210" s="14">
        <f t="shared" si="53"/>
        <v>267.8</v>
      </c>
      <c r="O210" s="14">
        <f t="shared" si="53"/>
        <v>41.900000000000006</v>
      </c>
      <c r="P210" s="14">
        <f t="shared" si="53"/>
        <v>247.9</v>
      </c>
      <c r="Q210" s="14">
        <f t="shared" si="53"/>
        <v>3.3</v>
      </c>
      <c r="R210" s="14">
        <f t="shared" si="53"/>
        <v>366.4</v>
      </c>
      <c r="S210" s="14">
        <f t="shared" si="53"/>
        <v>0</v>
      </c>
      <c r="T210" s="14">
        <f t="shared" si="53"/>
        <v>0</v>
      </c>
      <c r="U210" s="14">
        <f t="shared" si="53"/>
        <v>0</v>
      </c>
    </row>
    <row r="211" spans="1:21" ht="14.65" customHeight="1" x14ac:dyDescent="0.25">
      <c r="A211" s="71" t="s">
        <v>38</v>
      </c>
      <c r="B211" s="72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6"/>
    </row>
    <row r="212" spans="1:21" ht="12.4" customHeight="1" x14ac:dyDescent="0.25">
      <c r="A212" s="6">
        <v>2011</v>
      </c>
      <c r="B212" s="6">
        <v>385</v>
      </c>
      <c r="C212" s="7" t="s">
        <v>39</v>
      </c>
      <c r="D212" s="6">
        <v>200</v>
      </c>
      <c r="E212" s="8">
        <v>6</v>
      </c>
      <c r="F212" s="8">
        <v>5</v>
      </c>
      <c r="G212" s="8">
        <v>9.4</v>
      </c>
      <c r="H212" s="9">
        <f>E212*4.1+F212*9.3+G212*4.1</f>
        <v>109.63999999999999</v>
      </c>
      <c r="I212" s="8">
        <v>0.1</v>
      </c>
      <c r="J212" s="8">
        <v>1.1000000000000001</v>
      </c>
      <c r="K212" s="8">
        <v>0</v>
      </c>
      <c r="L212" s="8">
        <v>0</v>
      </c>
      <c r="M212" s="8">
        <v>0.2</v>
      </c>
      <c r="N212" s="8">
        <v>215.2</v>
      </c>
      <c r="O212" s="10">
        <v>23.6</v>
      </c>
      <c r="P212" s="8">
        <v>151.9</v>
      </c>
      <c r="Q212" s="10">
        <v>0.2</v>
      </c>
      <c r="R212" s="8">
        <v>8.1</v>
      </c>
      <c r="S212" s="8">
        <v>0</v>
      </c>
      <c r="T212" s="8">
        <v>0</v>
      </c>
      <c r="U212" s="8">
        <v>0</v>
      </c>
    </row>
    <row r="213" spans="1:21" ht="12.4" customHeight="1" x14ac:dyDescent="0.25">
      <c r="A213" s="124" t="s">
        <v>37</v>
      </c>
      <c r="B213" s="125"/>
      <c r="C213" s="125"/>
      <c r="D213" s="12">
        <v>200</v>
      </c>
      <c r="E213" s="14">
        <f>SUM(E212)</f>
        <v>6</v>
      </c>
      <c r="F213" s="14">
        <f>SUM(F212)</f>
        <v>5</v>
      </c>
      <c r="G213" s="14">
        <f t="shared" ref="G213:U213" si="54">SUM(G212)</f>
        <v>9.4</v>
      </c>
      <c r="H213" s="14">
        <f t="shared" si="54"/>
        <v>109.63999999999999</v>
      </c>
      <c r="I213" s="14">
        <f t="shared" si="54"/>
        <v>0.1</v>
      </c>
      <c r="J213" s="14">
        <f t="shared" si="54"/>
        <v>1.1000000000000001</v>
      </c>
      <c r="K213" s="14">
        <f t="shared" si="54"/>
        <v>0</v>
      </c>
      <c r="L213" s="14">
        <f t="shared" si="54"/>
        <v>0</v>
      </c>
      <c r="M213" s="14">
        <f t="shared" si="54"/>
        <v>0.2</v>
      </c>
      <c r="N213" s="14">
        <f t="shared" si="54"/>
        <v>215.2</v>
      </c>
      <c r="O213" s="14">
        <f t="shared" si="54"/>
        <v>23.6</v>
      </c>
      <c r="P213" s="14">
        <f t="shared" si="54"/>
        <v>151.9</v>
      </c>
      <c r="Q213" s="14">
        <f t="shared" si="54"/>
        <v>0.2</v>
      </c>
      <c r="R213" s="14">
        <f t="shared" si="54"/>
        <v>8.1</v>
      </c>
      <c r="S213" s="14">
        <f t="shared" si="54"/>
        <v>0</v>
      </c>
      <c r="T213" s="14">
        <f t="shared" si="54"/>
        <v>0</v>
      </c>
      <c r="U213" s="14">
        <f t="shared" si="54"/>
        <v>0</v>
      </c>
    </row>
    <row r="214" spans="1:21" ht="14.65" customHeight="1" x14ac:dyDescent="0.25">
      <c r="A214" s="17" t="s">
        <v>40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6"/>
    </row>
    <row r="215" spans="1:21" ht="12.4" customHeight="1" x14ac:dyDescent="0.25">
      <c r="A215" s="6">
        <v>2008</v>
      </c>
      <c r="B215" s="6">
        <v>3</v>
      </c>
      <c r="C215" s="7" t="s">
        <v>55</v>
      </c>
      <c r="D215" s="6">
        <v>60</v>
      </c>
      <c r="E215" s="8">
        <v>0.7</v>
      </c>
      <c r="F215" s="8">
        <v>0.1</v>
      </c>
      <c r="G215" s="8">
        <v>2.2999999999999998</v>
      </c>
      <c r="H215" s="9">
        <f>E215*4.1+F215*9.3+G215*4.1</f>
        <v>13.229999999999997</v>
      </c>
      <c r="I215" s="8">
        <v>0</v>
      </c>
      <c r="J215" s="8">
        <v>15.1</v>
      </c>
      <c r="K215" s="8">
        <v>67.2</v>
      </c>
      <c r="L215" s="8">
        <v>0</v>
      </c>
      <c r="M215" s="8">
        <v>0</v>
      </c>
      <c r="N215" s="8">
        <v>8.4</v>
      </c>
      <c r="O215" s="10">
        <v>12.1</v>
      </c>
      <c r="P215" s="8">
        <v>15.7</v>
      </c>
      <c r="Q215" s="10">
        <v>0.6</v>
      </c>
      <c r="R215" s="8">
        <v>174.9</v>
      </c>
      <c r="S215" s="8">
        <v>0.02</v>
      </c>
      <c r="T215" s="8">
        <v>0</v>
      </c>
      <c r="U215" s="8">
        <v>0</v>
      </c>
    </row>
    <row r="216" spans="1:21" ht="30.75" customHeight="1" x14ac:dyDescent="0.25">
      <c r="A216" s="6">
        <v>2011</v>
      </c>
      <c r="B216" s="6">
        <v>102</v>
      </c>
      <c r="C216" s="7" t="s">
        <v>86</v>
      </c>
      <c r="D216" s="6">
        <v>250</v>
      </c>
      <c r="E216" s="8">
        <v>2</v>
      </c>
      <c r="F216" s="8">
        <v>5.8</v>
      </c>
      <c r="G216" s="8">
        <v>11</v>
      </c>
      <c r="H216" s="9">
        <f t="shared" ref="H216:H220" si="55">E216*4.1+F216*9.3+G216*4.1</f>
        <v>107.24</v>
      </c>
      <c r="I216" s="8">
        <v>0.2</v>
      </c>
      <c r="J216" s="8">
        <v>0</v>
      </c>
      <c r="K216" s="8">
        <v>71.3</v>
      </c>
      <c r="L216" s="8">
        <v>0</v>
      </c>
      <c r="M216" s="8">
        <v>0.1</v>
      </c>
      <c r="N216" s="8">
        <v>10.3</v>
      </c>
      <c r="O216" s="10">
        <v>24.4</v>
      </c>
      <c r="P216" s="8">
        <v>52.5</v>
      </c>
      <c r="Q216" s="10">
        <v>0.8</v>
      </c>
      <c r="R216" s="8">
        <v>0</v>
      </c>
      <c r="S216" s="8">
        <v>0.4</v>
      </c>
      <c r="T216" s="8">
        <v>0.5</v>
      </c>
      <c r="U216" s="8">
        <v>0</v>
      </c>
    </row>
    <row r="217" spans="1:21" ht="33.6" customHeight="1" x14ac:dyDescent="0.25">
      <c r="A217" s="6">
        <v>2012</v>
      </c>
      <c r="B217" s="6">
        <v>308</v>
      </c>
      <c r="C217" s="7" t="s">
        <v>87</v>
      </c>
      <c r="D217" s="6" t="s">
        <v>88</v>
      </c>
      <c r="E217" s="8">
        <v>13.8</v>
      </c>
      <c r="F217" s="8">
        <v>13.6</v>
      </c>
      <c r="G217" s="8">
        <v>29.9</v>
      </c>
      <c r="H217" s="9">
        <f t="shared" si="55"/>
        <v>305.64999999999998</v>
      </c>
      <c r="I217" s="8">
        <v>0</v>
      </c>
      <c r="J217" s="8">
        <v>1</v>
      </c>
      <c r="K217" s="8">
        <v>0.2</v>
      </c>
      <c r="L217" s="8">
        <v>2.8</v>
      </c>
      <c r="M217" s="8">
        <v>0.1</v>
      </c>
      <c r="N217" s="8">
        <v>7.7</v>
      </c>
      <c r="O217" s="10">
        <v>7.1</v>
      </c>
      <c r="P217" s="8">
        <v>22.9</v>
      </c>
      <c r="Q217" s="10">
        <v>0.3</v>
      </c>
      <c r="R217" s="8">
        <v>0.3</v>
      </c>
      <c r="S217" s="8">
        <v>0</v>
      </c>
      <c r="T217" s="8">
        <v>1</v>
      </c>
      <c r="U217" s="8">
        <v>1.6E-2</v>
      </c>
    </row>
    <row r="218" spans="1:21" ht="21.75" customHeight="1" x14ac:dyDescent="0.25">
      <c r="A218" s="6">
        <v>2011</v>
      </c>
      <c r="B218" s="6">
        <v>309</v>
      </c>
      <c r="C218" s="7" t="s">
        <v>77</v>
      </c>
      <c r="D218" s="6">
        <v>150</v>
      </c>
      <c r="E218" s="8">
        <v>5.4</v>
      </c>
      <c r="F218" s="8">
        <v>4.8</v>
      </c>
      <c r="G218" s="8">
        <v>34.4</v>
      </c>
      <c r="H218" s="9">
        <f t="shared" si="55"/>
        <v>207.82</v>
      </c>
      <c r="I218" s="8">
        <v>0.1</v>
      </c>
      <c r="J218" s="8">
        <v>0</v>
      </c>
      <c r="K218" s="8">
        <v>24.1</v>
      </c>
      <c r="L218" s="8">
        <v>2.1</v>
      </c>
      <c r="M218" s="8">
        <v>0</v>
      </c>
      <c r="N218" s="8">
        <v>29.7</v>
      </c>
      <c r="O218" s="10">
        <v>10.5</v>
      </c>
      <c r="P218" s="8">
        <v>41.9</v>
      </c>
      <c r="Q218" s="10">
        <v>0</v>
      </c>
      <c r="R218" s="8">
        <v>3.8</v>
      </c>
      <c r="S218" s="8">
        <v>0</v>
      </c>
      <c r="T218" s="8">
        <v>0</v>
      </c>
      <c r="U218" s="8">
        <v>0</v>
      </c>
    </row>
    <row r="219" spans="1:21" ht="21.75" customHeight="1" x14ac:dyDescent="0.25">
      <c r="A219" s="6">
        <v>2011</v>
      </c>
      <c r="B219" s="6">
        <v>349</v>
      </c>
      <c r="C219" s="7" t="s">
        <v>59</v>
      </c>
      <c r="D219" s="6">
        <v>180</v>
      </c>
      <c r="E219" s="8">
        <v>0</v>
      </c>
      <c r="F219" s="8">
        <v>0</v>
      </c>
      <c r="G219" s="8">
        <v>17.399999999999999</v>
      </c>
      <c r="H219" s="9">
        <f>E219*4.1+F219*9.3+G219*4.1</f>
        <v>71.339999999999989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7.6</v>
      </c>
      <c r="O219" s="10">
        <v>1.6</v>
      </c>
      <c r="P219" s="8">
        <v>0</v>
      </c>
      <c r="Q219" s="10">
        <v>0</v>
      </c>
      <c r="R219" s="8">
        <v>1.1000000000000001</v>
      </c>
      <c r="S219" s="8">
        <v>0</v>
      </c>
      <c r="T219" s="8">
        <v>0</v>
      </c>
      <c r="U219" s="8">
        <v>0</v>
      </c>
    </row>
    <row r="220" spans="1:21" ht="12.4" customHeight="1" x14ac:dyDescent="0.25">
      <c r="A220" s="6">
        <v>2008</v>
      </c>
      <c r="B220" s="6" t="s">
        <v>35</v>
      </c>
      <c r="C220" s="7" t="s">
        <v>46</v>
      </c>
      <c r="D220" s="6">
        <v>20</v>
      </c>
      <c r="E220" s="8">
        <v>1.3</v>
      </c>
      <c r="F220" s="8">
        <v>0.2</v>
      </c>
      <c r="G220" s="8">
        <v>8.5</v>
      </c>
      <c r="H220" s="9">
        <f t="shared" si="55"/>
        <v>42.039999999999992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3.6</v>
      </c>
      <c r="O220" s="10">
        <v>3.8</v>
      </c>
      <c r="P220" s="8">
        <v>17.399999999999999</v>
      </c>
      <c r="Q220" s="10">
        <v>0.8</v>
      </c>
      <c r="R220" s="8">
        <v>27.2</v>
      </c>
      <c r="S220" s="8">
        <v>0.1</v>
      </c>
      <c r="T220" s="8">
        <v>0</v>
      </c>
      <c r="U220" s="8">
        <v>0</v>
      </c>
    </row>
    <row r="221" spans="1:21" ht="12.4" customHeight="1" x14ac:dyDescent="0.25">
      <c r="A221" s="124" t="s">
        <v>37</v>
      </c>
      <c r="B221" s="125"/>
      <c r="C221" s="125"/>
      <c r="D221" s="12">
        <v>800</v>
      </c>
      <c r="E221" s="14">
        <f>SUM(E215:E220)</f>
        <v>23.2</v>
      </c>
      <c r="F221" s="14">
        <f t="shared" ref="F221:U221" si="56">SUM(F215:F220)</f>
        <v>24.5</v>
      </c>
      <c r="G221" s="14">
        <f t="shared" si="56"/>
        <v>103.5</v>
      </c>
      <c r="H221" s="14">
        <f t="shared" si="56"/>
        <v>747.32</v>
      </c>
      <c r="I221" s="14">
        <f t="shared" si="56"/>
        <v>0.30000000000000004</v>
      </c>
      <c r="J221" s="14">
        <f t="shared" si="56"/>
        <v>16.100000000000001</v>
      </c>
      <c r="K221" s="34">
        <f t="shared" si="56"/>
        <v>162.79999999999998</v>
      </c>
      <c r="L221" s="14">
        <f t="shared" si="56"/>
        <v>4.9000000000000004</v>
      </c>
      <c r="M221" s="14">
        <f t="shared" si="56"/>
        <v>0.2</v>
      </c>
      <c r="N221" s="14">
        <f t="shared" si="56"/>
        <v>67.3</v>
      </c>
      <c r="O221" s="14">
        <f t="shared" si="56"/>
        <v>59.5</v>
      </c>
      <c r="P221" s="14">
        <f t="shared" si="56"/>
        <v>150.4</v>
      </c>
      <c r="Q221" s="14">
        <f t="shared" si="56"/>
        <v>2.5</v>
      </c>
      <c r="R221" s="14">
        <f t="shared" si="56"/>
        <v>207.3</v>
      </c>
      <c r="S221" s="14">
        <f t="shared" si="56"/>
        <v>0.52</v>
      </c>
      <c r="T221" s="14">
        <f t="shared" si="56"/>
        <v>1.5</v>
      </c>
      <c r="U221" s="14">
        <f t="shared" si="56"/>
        <v>1.6E-2</v>
      </c>
    </row>
    <row r="222" spans="1:21" ht="12.4" customHeight="1" x14ac:dyDescent="0.25">
      <c r="A222" s="124" t="s">
        <v>47</v>
      </c>
      <c r="B222" s="125"/>
      <c r="C222" s="125"/>
      <c r="D222" s="126"/>
      <c r="E222" s="26">
        <f t="shared" ref="E222:U222" si="57">E210+E213+E221</f>
        <v>45.6</v>
      </c>
      <c r="F222" s="26">
        <f t="shared" si="57"/>
        <v>45.7</v>
      </c>
      <c r="G222" s="26">
        <f t="shared" si="57"/>
        <v>181.2</v>
      </c>
      <c r="H222" s="26">
        <f t="shared" si="57"/>
        <v>1354.8899999999999</v>
      </c>
      <c r="I222" s="26">
        <f t="shared" si="57"/>
        <v>0.60000000000000009</v>
      </c>
      <c r="J222" s="26">
        <f t="shared" si="57"/>
        <v>32.5</v>
      </c>
      <c r="K222" s="33">
        <f t="shared" si="57"/>
        <v>350.29999999999995</v>
      </c>
      <c r="L222" s="26">
        <f t="shared" si="57"/>
        <v>5.4</v>
      </c>
      <c r="M222" s="26">
        <f t="shared" si="57"/>
        <v>0.7</v>
      </c>
      <c r="N222" s="26">
        <f t="shared" si="57"/>
        <v>550.29999999999995</v>
      </c>
      <c r="O222" s="37">
        <f t="shared" si="57"/>
        <v>125</v>
      </c>
      <c r="P222" s="26">
        <f t="shared" si="57"/>
        <v>550.20000000000005</v>
      </c>
      <c r="Q222" s="26">
        <f t="shared" si="57"/>
        <v>6</v>
      </c>
      <c r="R222" s="26">
        <v>551.79999999999995</v>
      </c>
      <c r="S222" s="26">
        <f t="shared" si="57"/>
        <v>0.52</v>
      </c>
      <c r="T222" s="26">
        <f t="shared" si="57"/>
        <v>1.5</v>
      </c>
      <c r="U222" s="26">
        <f t="shared" si="57"/>
        <v>1.6E-2</v>
      </c>
    </row>
    <row r="223" spans="1:21" ht="14.25" customHeight="1" x14ac:dyDescent="0.25">
      <c r="A223" s="142" t="s">
        <v>48</v>
      </c>
      <c r="B223" s="143"/>
      <c r="C223" s="143"/>
      <c r="D223" s="143"/>
      <c r="E223" s="30">
        <v>1</v>
      </c>
      <c r="F223" s="30">
        <v>1</v>
      </c>
      <c r="G223" s="30">
        <v>4</v>
      </c>
      <c r="H223" s="22" t="s">
        <v>35</v>
      </c>
      <c r="I223" s="22" t="s">
        <v>35</v>
      </c>
      <c r="J223" s="22" t="s">
        <v>35</v>
      </c>
      <c r="K223" s="22" t="s">
        <v>35</v>
      </c>
      <c r="L223" s="22" t="s">
        <v>35</v>
      </c>
      <c r="M223" s="22" t="s">
        <v>35</v>
      </c>
      <c r="N223" s="22" t="s">
        <v>35</v>
      </c>
      <c r="O223" s="22" t="s">
        <v>35</v>
      </c>
      <c r="P223" s="22" t="s">
        <v>35</v>
      </c>
      <c r="Q223" s="22" t="s">
        <v>35</v>
      </c>
      <c r="R223" s="22" t="s">
        <v>35</v>
      </c>
      <c r="S223" s="22" t="s">
        <v>35</v>
      </c>
      <c r="T223" s="22" t="s">
        <v>35</v>
      </c>
      <c r="U223" s="22" t="s">
        <v>35</v>
      </c>
    </row>
    <row r="224" spans="1:21" ht="14.25" customHeight="1" x14ac:dyDescent="0.25">
      <c r="A224" s="23"/>
      <c r="B224" s="23"/>
      <c r="C224" s="23"/>
      <c r="D224" s="23"/>
      <c r="E224" s="24"/>
      <c r="F224" s="24"/>
      <c r="G224" s="24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spans="1:21" ht="14.25" customHeight="1" x14ac:dyDescent="0.25">
      <c r="A225" s="23"/>
      <c r="B225" s="23"/>
      <c r="C225" s="23"/>
      <c r="D225" s="23"/>
      <c r="E225" s="24"/>
      <c r="F225" s="24"/>
      <c r="G225" s="24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spans="1:21" ht="14.25" customHeight="1" x14ac:dyDescent="0.25">
      <c r="A226" s="23"/>
      <c r="B226" s="23"/>
      <c r="C226" s="23"/>
      <c r="D226" s="23"/>
      <c r="E226" s="24"/>
      <c r="F226" s="24"/>
      <c r="G226" s="24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spans="1:21" ht="14.25" customHeight="1" x14ac:dyDescent="0.25">
      <c r="A227" s="23"/>
      <c r="B227" s="23"/>
      <c r="C227" s="23"/>
      <c r="D227" s="23"/>
      <c r="E227" s="24"/>
      <c r="F227" s="24"/>
      <c r="G227" s="24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spans="1:21" ht="14.25" customHeight="1" x14ac:dyDescent="0.25">
      <c r="A228" s="23"/>
      <c r="B228" s="23"/>
      <c r="C228" s="23"/>
      <c r="D228" s="23"/>
      <c r="E228" s="24"/>
      <c r="F228" s="24"/>
      <c r="G228" s="24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 ht="14.25" customHeight="1" x14ac:dyDescent="0.25">
      <c r="A229" s="132" t="s">
        <v>111</v>
      </c>
      <c r="B229" s="132"/>
      <c r="C229" s="132"/>
      <c r="D229" s="132" t="s">
        <v>104</v>
      </c>
      <c r="E229" s="132"/>
      <c r="F229" s="132"/>
      <c r="G229" s="132"/>
      <c r="H229" s="13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spans="1:21" ht="14.25" customHeight="1" x14ac:dyDescent="0.25">
      <c r="A230" s="132" t="s">
        <v>1</v>
      </c>
      <c r="B230" s="132"/>
      <c r="C230" s="132"/>
      <c r="D230" s="132" t="s">
        <v>108</v>
      </c>
      <c r="E230" s="132"/>
      <c r="F230" s="132"/>
      <c r="G230" s="132"/>
      <c r="H230" s="13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spans="1:21" ht="14.25" customHeight="1" x14ac:dyDescent="0.25">
      <c r="A231" s="132" t="s">
        <v>3</v>
      </c>
      <c r="B231" s="132"/>
      <c r="C231" s="132"/>
      <c r="D231" s="132" t="s">
        <v>4</v>
      </c>
      <c r="E231" s="132"/>
      <c r="F231" s="132"/>
      <c r="G231" s="132"/>
      <c r="H231" s="13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spans="1:21" ht="14.25" customHeight="1" x14ac:dyDescent="0.25">
      <c r="A232" s="23"/>
      <c r="B232" s="23"/>
      <c r="C232" s="23"/>
      <c r="D232" s="23"/>
      <c r="E232" s="24"/>
      <c r="F232" s="24"/>
      <c r="G232" s="24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spans="1:21" ht="13.5" customHeight="1" x14ac:dyDescent="0.25">
      <c r="A233" s="137" t="s">
        <v>5</v>
      </c>
      <c r="B233" s="137" t="s">
        <v>6</v>
      </c>
      <c r="C233" s="138" t="s">
        <v>7</v>
      </c>
      <c r="D233" s="137" t="s">
        <v>8</v>
      </c>
      <c r="E233" s="139" t="s">
        <v>9</v>
      </c>
      <c r="F233" s="140"/>
      <c r="G233" s="141"/>
      <c r="H233" s="127" t="s">
        <v>10</v>
      </c>
      <c r="I233" s="129" t="s">
        <v>11</v>
      </c>
      <c r="J233" s="130"/>
      <c r="K233" s="130"/>
      <c r="L233" s="130"/>
      <c r="M233" s="131"/>
      <c r="N233" s="129" t="s">
        <v>12</v>
      </c>
      <c r="O233" s="130"/>
      <c r="P233" s="130"/>
      <c r="Q233" s="130"/>
      <c r="R233" s="130"/>
      <c r="S233" s="130"/>
      <c r="T233" s="130"/>
      <c r="U233" s="131"/>
    </row>
    <row r="234" spans="1:21" ht="39" customHeight="1" x14ac:dyDescent="0.25">
      <c r="A234" s="134"/>
      <c r="B234" s="134"/>
      <c r="C234" s="136"/>
      <c r="D234" s="134"/>
      <c r="E234" s="1" t="s">
        <v>13</v>
      </c>
      <c r="F234" s="1" t="s">
        <v>14</v>
      </c>
      <c r="G234" s="1" t="s">
        <v>15</v>
      </c>
      <c r="H234" s="128"/>
      <c r="I234" s="1" t="s">
        <v>16</v>
      </c>
      <c r="J234" s="1" t="s">
        <v>17</v>
      </c>
      <c r="K234" s="1" t="s">
        <v>18</v>
      </c>
      <c r="L234" s="1" t="s">
        <v>19</v>
      </c>
      <c r="M234" s="1" t="s">
        <v>20</v>
      </c>
      <c r="N234" s="1" t="s">
        <v>21</v>
      </c>
      <c r="O234" s="2" t="s">
        <v>22</v>
      </c>
      <c r="P234" s="1" t="s">
        <v>23</v>
      </c>
      <c r="Q234" s="2" t="s">
        <v>24</v>
      </c>
      <c r="R234" s="1" t="s">
        <v>25</v>
      </c>
      <c r="S234" s="1" t="s">
        <v>26</v>
      </c>
      <c r="T234" s="1" t="s">
        <v>27</v>
      </c>
      <c r="U234" s="1" t="s">
        <v>28</v>
      </c>
    </row>
    <row r="235" spans="1:21" ht="14.65" customHeight="1" x14ac:dyDescent="0.25">
      <c r="A235" s="3" t="s">
        <v>29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5"/>
    </row>
    <row r="236" spans="1:21" ht="36" customHeight="1" x14ac:dyDescent="0.25">
      <c r="A236" s="6">
        <v>2008</v>
      </c>
      <c r="B236" s="6">
        <v>190</v>
      </c>
      <c r="C236" s="31" t="s">
        <v>114</v>
      </c>
      <c r="D236" s="6">
        <v>150</v>
      </c>
      <c r="E236" s="8">
        <v>12.5</v>
      </c>
      <c r="F236" s="8">
        <v>6.4</v>
      </c>
      <c r="G236" s="8">
        <v>32.299999999999997</v>
      </c>
      <c r="H236" s="9">
        <f>E236*4.1+F236*9.3+G236*4.1</f>
        <v>243.2</v>
      </c>
      <c r="I236" s="8">
        <v>0</v>
      </c>
      <c r="J236" s="8">
        <v>0.4</v>
      </c>
      <c r="K236" s="18">
        <v>105.6</v>
      </c>
      <c r="L236" s="8">
        <v>3</v>
      </c>
      <c r="M236" s="8">
        <v>0.1</v>
      </c>
      <c r="N236" s="8">
        <v>110.9</v>
      </c>
      <c r="O236" s="10">
        <v>17.5</v>
      </c>
      <c r="P236" s="8">
        <v>102.7</v>
      </c>
      <c r="Q236" s="10">
        <v>0.3</v>
      </c>
      <c r="R236" s="8">
        <v>0</v>
      </c>
      <c r="S236" s="8">
        <v>0</v>
      </c>
      <c r="T236" s="8">
        <v>0.5</v>
      </c>
      <c r="U236" s="27">
        <v>1.6E-2</v>
      </c>
    </row>
    <row r="237" spans="1:21" ht="12.4" customHeight="1" x14ac:dyDescent="0.25">
      <c r="A237" s="6">
        <v>2008</v>
      </c>
      <c r="B237" s="6">
        <v>430</v>
      </c>
      <c r="C237" s="7" t="s">
        <v>31</v>
      </c>
      <c r="D237" s="6" t="s">
        <v>32</v>
      </c>
      <c r="E237" s="8">
        <v>0</v>
      </c>
      <c r="F237" s="8">
        <v>0</v>
      </c>
      <c r="G237" s="8">
        <v>9.6999999999999993</v>
      </c>
      <c r="H237" s="9">
        <f t="shared" ref="H237:H239" si="58">E237*4.1+F237*9.3+G237*4.1</f>
        <v>39.769999999999996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5.9</v>
      </c>
      <c r="O237" s="10">
        <v>1.3</v>
      </c>
      <c r="P237" s="8">
        <v>0</v>
      </c>
      <c r="Q237" s="10">
        <v>0</v>
      </c>
      <c r="R237" s="8">
        <v>0.7</v>
      </c>
      <c r="S237" s="8">
        <v>0</v>
      </c>
      <c r="T237" s="8">
        <v>0</v>
      </c>
      <c r="U237" s="8">
        <v>0</v>
      </c>
    </row>
    <row r="238" spans="1:21" ht="25.9" customHeight="1" x14ac:dyDescent="0.25">
      <c r="A238" s="6">
        <v>2011</v>
      </c>
      <c r="B238" s="6">
        <v>1</v>
      </c>
      <c r="C238" s="7" t="s">
        <v>66</v>
      </c>
      <c r="D238" s="6" t="s">
        <v>89</v>
      </c>
      <c r="E238" s="8">
        <v>2.2999999999999998</v>
      </c>
      <c r="F238" s="8">
        <v>9.1</v>
      </c>
      <c r="G238" s="8">
        <v>15.5</v>
      </c>
      <c r="H238" s="9">
        <f t="shared" si="58"/>
        <v>157.61000000000001</v>
      </c>
      <c r="I238" s="8">
        <v>0</v>
      </c>
      <c r="J238" s="8">
        <v>0</v>
      </c>
      <c r="K238" s="8">
        <v>0.1</v>
      </c>
      <c r="L238" s="8">
        <v>0.2</v>
      </c>
      <c r="M238" s="8">
        <v>0</v>
      </c>
      <c r="N238" s="8">
        <v>6.9</v>
      </c>
      <c r="O238" s="10">
        <v>3.9</v>
      </c>
      <c r="P238" s="8">
        <v>21.4</v>
      </c>
      <c r="Q238" s="10">
        <v>0.3</v>
      </c>
      <c r="R238" s="8">
        <v>29.1</v>
      </c>
      <c r="S238" s="8">
        <v>0</v>
      </c>
      <c r="T238" s="8">
        <v>0</v>
      </c>
      <c r="U238" s="8">
        <v>0</v>
      </c>
    </row>
    <row r="239" spans="1:21" ht="12.4" customHeight="1" x14ac:dyDescent="0.25">
      <c r="A239" s="6">
        <v>2008</v>
      </c>
      <c r="B239" s="6" t="s">
        <v>35</v>
      </c>
      <c r="C239" s="7" t="s">
        <v>36</v>
      </c>
      <c r="D239" s="6">
        <v>130</v>
      </c>
      <c r="E239" s="8">
        <v>0.5</v>
      </c>
      <c r="F239" s="8">
        <v>0.5</v>
      </c>
      <c r="G239" s="8">
        <v>12.7</v>
      </c>
      <c r="H239" s="9">
        <f t="shared" si="58"/>
        <v>58.769999999999996</v>
      </c>
      <c r="I239" s="8">
        <v>0</v>
      </c>
      <c r="J239" s="8">
        <v>13</v>
      </c>
      <c r="K239" s="8">
        <v>0</v>
      </c>
      <c r="L239" s="8">
        <v>0</v>
      </c>
      <c r="M239" s="8">
        <v>0</v>
      </c>
      <c r="N239" s="8">
        <v>20.8</v>
      </c>
      <c r="O239" s="10">
        <v>10.4</v>
      </c>
      <c r="P239" s="8">
        <v>14.3</v>
      </c>
      <c r="Q239" s="10">
        <v>2.9</v>
      </c>
      <c r="R239" s="8">
        <v>214.6</v>
      </c>
      <c r="S239" s="8">
        <v>0</v>
      </c>
      <c r="T239" s="8">
        <v>0</v>
      </c>
      <c r="U239" s="8">
        <v>0</v>
      </c>
    </row>
    <row r="240" spans="1:21" ht="12.4" customHeight="1" x14ac:dyDescent="0.25">
      <c r="A240" s="124" t="s">
        <v>37</v>
      </c>
      <c r="B240" s="125"/>
      <c r="C240" s="125"/>
      <c r="D240" s="12">
        <v>520</v>
      </c>
      <c r="E240" s="14">
        <f>SUM(E236:E239)</f>
        <v>15.3</v>
      </c>
      <c r="F240" s="14">
        <f t="shared" ref="F240:T240" si="59">SUM(F236:F239)</f>
        <v>16</v>
      </c>
      <c r="G240" s="14">
        <f t="shared" si="59"/>
        <v>70.2</v>
      </c>
      <c r="H240" s="14">
        <f t="shared" si="59"/>
        <v>499.34999999999997</v>
      </c>
      <c r="I240" s="14">
        <f t="shared" si="59"/>
        <v>0</v>
      </c>
      <c r="J240" s="14">
        <f t="shared" si="59"/>
        <v>13.4</v>
      </c>
      <c r="K240" s="19">
        <f t="shared" si="59"/>
        <v>105.69999999999999</v>
      </c>
      <c r="L240" s="14">
        <f t="shared" si="59"/>
        <v>3.2</v>
      </c>
      <c r="M240" s="14">
        <f t="shared" si="59"/>
        <v>0.1</v>
      </c>
      <c r="N240" s="14">
        <f>SUM(N236:N239)</f>
        <v>144.50000000000003</v>
      </c>
      <c r="O240" s="14">
        <f t="shared" si="59"/>
        <v>33.1</v>
      </c>
      <c r="P240" s="14">
        <f t="shared" si="59"/>
        <v>138.4</v>
      </c>
      <c r="Q240" s="14">
        <f t="shared" si="59"/>
        <v>3.5</v>
      </c>
      <c r="R240" s="14">
        <f t="shared" si="59"/>
        <v>244.4</v>
      </c>
      <c r="S240" s="14">
        <f t="shared" si="59"/>
        <v>0</v>
      </c>
      <c r="T240" s="14">
        <f t="shared" si="59"/>
        <v>0.5</v>
      </c>
      <c r="U240" s="39">
        <f>SUM(U236:U239)</f>
        <v>1.6E-2</v>
      </c>
    </row>
    <row r="241" spans="1:21" ht="14.65" customHeight="1" x14ac:dyDescent="0.25">
      <c r="A241" s="71" t="s">
        <v>38</v>
      </c>
      <c r="B241" s="72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6"/>
    </row>
    <row r="242" spans="1:21" ht="12.4" customHeight="1" x14ac:dyDescent="0.25">
      <c r="A242" s="6">
        <v>2011</v>
      </c>
      <c r="B242" s="6">
        <v>385</v>
      </c>
      <c r="C242" s="7" t="s">
        <v>39</v>
      </c>
      <c r="D242" s="6">
        <v>200</v>
      </c>
      <c r="E242" s="8">
        <v>6</v>
      </c>
      <c r="F242" s="8">
        <v>5</v>
      </c>
      <c r="G242" s="8">
        <v>9.4</v>
      </c>
      <c r="H242" s="9">
        <f>E242*4.1+F242*9.3+G242*4.1</f>
        <v>109.63999999999999</v>
      </c>
      <c r="I242" s="8">
        <v>0.1</v>
      </c>
      <c r="J242" s="8">
        <v>1.1000000000000001</v>
      </c>
      <c r="K242" s="8">
        <v>0</v>
      </c>
      <c r="L242" s="8">
        <v>0</v>
      </c>
      <c r="M242" s="8">
        <v>0.2</v>
      </c>
      <c r="N242" s="8">
        <v>215.2</v>
      </c>
      <c r="O242" s="10">
        <v>23.6</v>
      </c>
      <c r="P242" s="8">
        <v>151.9</v>
      </c>
      <c r="Q242" s="10">
        <v>0.2</v>
      </c>
      <c r="R242" s="8">
        <v>8.1</v>
      </c>
      <c r="S242" s="8">
        <v>0</v>
      </c>
      <c r="T242" s="8">
        <v>0</v>
      </c>
      <c r="U242" s="8">
        <v>0</v>
      </c>
    </row>
    <row r="243" spans="1:21" ht="12.4" customHeight="1" x14ac:dyDescent="0.25">
      <c r="A243" s="124" t="s">
        <v>37</v>
      </c>
      <c r="B243" s="125"/>
      <c r="C243" s="125"/>
      <c r="D243" s="12">
        <v>200</v>
      </c>
      <c r="E243" s="14">
        <f t="shared" ref="E243:U243" si="60">SUM(E242)</f>
        <v>6</v>
      </c>
      <c r="F243" s="14">
        <f t="shared" si="60"/>
        <v>5</v>
      </c>
      <c r="G243" s="14">
        <f t="shared" si="60"/>
        <v>9.4</v>
      </c>
      <c r="H243" s="14">
        <f t="shared" si="60"/>
        <v>109.63999999999999</v>
      </c>
      <c r="I243" s="14">
        <f t="shared" si="60"/>
        <v>0.1</v>
      </c>
      <c r="J243" s="14">
        <f t="shared" si="60"/>
        <v>1.1000000000000001</v>
      </c>
      <c r="K243" s="14">
        <f t="shared" si="60"/>
        <v>0</v>
      </c>
      <c r="L243" s="14">
        <f t="shared" si="60"/>
        <v>0</v>
      </c>
      <c r="M243" s="14">
        <f t="shared" si="60"/>
        <v>0.2</v>
      </c>
      <c r="N243" s="14">
        <f t="shared" si="60"/>
        <v>215.2</v>
      </c>
      <c r="O243" s="14">
        <f t="shared" si="60"/>
        <v>23.6</v>
      </c>
      <c r="P243" s="14">
        <f t="shared" si="60"/>
        <v>151.9</v>
      </c>
      <c r="Q243" s="14">
        <f t="shared" si="60"/>
        <v>0.2</v>
      </c>
      <c r="R243" s="14">
        <f t="shared" si="60"/>
        <v>8.1</v>
      </c>
      <c r="S243" s="14">
        <f t="shared" si="60"/>
        <v>0</v>
      </c>
      <c r="T243" s="14">
        <f t="shared" si="60"/>
        <v>0</v>
      </c>
      <c r="U243" s="14">
        <f t="shared" si="60"/>
        <v>0</v>
      </c>
    </row>
    <row r="244" spans="1:21" ht="14.65" customHeight="1" x14ac:dyDescent="0.25">
      <c r="A244" s="17" t="s">
        <v>40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6"/>
    </row>
    <row r="245" spans="1:21" ht="12.4" customHeight="1" x14ac:dyDescent="0.25">
      <c r="A245" s="6">
        <v>2008</v>
      </c>
      <c r="B245" s="6">
        <v>2</v>
      </c>
      <c r="C245" s="7" t="s">
        <v>41</v>
      </c>
      <c r="D245" s="6">
        <v>60</v>
      </c>
      <c r="E245" s="8">
        <v>0.5</v>
      </c>
      <c r="F245" s="8">
        <v>0.1</v>
      </c>
      <c r="G245" s="8">
        <v>1</v>
      </c>
      <c r="H245" s="9">
        <f>E245*4.1+F245*9.3+G245*4.1</f>
        <v>7.08</v>
      </c>
      <c r="I245" s="8">
        <v>0</v>
      </c>
      <c r="J245" s="8">
        <v>3</v>
      </c>
      <c r="K245" s="8">
        <v>0</v>
      </c>
      <c r="L245" s="8">
        <v>0</v>
      </c>
      <c r="M245" s="8">
        <v>0</v>
      </c>
      <c r="N245" s="8">
        <v>13.8</v>
      </c>
      <c r="O245" s="10">
        <v>8.4</v>
      </c>
      <c r="P245" s="8">
        <v>14.4</v>
      </c>
      <c r="Q245" s="10">
        <v>0.4</v>
      </c>
      <c r="R245" s="8">
        <v>84.6</v>
      </c>
      <c r="S245" s="8">
        <v>0</v>
      </c>
      <c r="T245" s="8">
        <v>0</v>
      </c>
      <c r="U245" s="8">
        <v>0</v>
      </c>
    </row>
    <row r="246" spans="1:21" ht="21.75" customHeight="1" x14ac:dyDescent="0.25">
      <c r="A246" s="6">
        <v>2011</v>
      </c>
      <c r="B246" s="6">
        <v>99</v>
      </c>
      <c r="C246" s="7" t="s">
        <v>90</v>
      </c>
      <c r="D246" s="6">
        <v>250</v>
      </c>
      <c r="E246" s="8">
        <v>2.1</v>
      </c>
      <c r="F246" s="8">
        <v>6.6</v>
      </c>
      <c r="G246" s="8">
        <v>28.1</v>
      </c>
      <c r="H246" s="9">
        <f>E246*4.1+F246*9.3+G246*4.1</f>
        <v>185.2</v>
      </c>
      <c r="I246" s="8">
        <v>0.1</v>
      </c>
      <c r="J246" s="8">
        <v>8.5</v>
      </c>
      <c r="K246" s="8">
        <v>97.4</v>
      </c>
      <c r="L246" s="8">
        <v>0</v>
      </c>
      <c r="M246" s="8">
        <v>0.1</v>
      </c>
      <c r="N246" s="8">
        <v>83.4</v>
      </c>
      <c r="O246" s="10">
        <v>22.1</v>
      </c>
      <c r="P246" s="8">
        <v>92.3</v>
      </c>
      <c r="Q246" s="10">
        <v>0</v>
      </c>
      <c r="R246" s="8">
        <v>72.7</v>
      </c>
      <c r="S246" s="8">
        <v>0</v>
      </c>
      <c r="T246" s="8">
        <v>0</v>
      </c>
      <c r="U246" s="8">
        <v>0</v>
      </c>
    </row>
    <row r="247" spans="1:21" ht="24" customHeight="1" x14ac:dyDescent="0.25">
      <c r="A247" s="6">
        <v>2011</v>
      </c>
      <c r="B247" s="6">
        <v>259</v>
      </c>
      <c r="C247" s="7" t="s">
        <v>91</v>
      </c>
      <c r="D247" s="6">
        <v>200</v>
      </c>
      <c r="E247" s="8">
        <v>18.100000000000001</v>
      </c>
      <c r="F247" s="8">
        <v>17.3</v>
      </c>
      <c r="G247" s="8">
        <v>42.2</v>
      </c>
      <c r="H247" s="9">
        <f t="shared" ref="H247" si="61">E247*4.1+F247*9.3+G247*4.1</f>
        <v>408.12</v>
      </c>
      <c r="I247" s="8">
        <v>0.3</v>
      </c>
      <c r="J247" s="8">
        <v>3.6</v>
      </c>
      <c r="K247" s="18">
        <v>147.1</v>
      </c>
      <c r="L247" s="8">
        <v>2</v>
      </c>
      <c r="M247" s="8">
        <v>0.3</v>
      </c>
      <c r="N247" s="8">
        <v>79.099999999999994</v>
      </c>
      <c r="O247" s="10">
        <v>27.2</v>
      </c>
      <c r="P247" s="8">
        <v>116.3</v>
      </c>
      <c r="Q247" s="10">
        <v>0</v>
      </c>
      <c r="R247" s="8">
        <v>28.1</v>
      </c>
      <c r="S247" s="8">
        <v>0</v>
      </c>
      <c r="T247" s="8">
        <v>1</v>
      </c>
      <c r="U247" s="8">
        <v>0</v>
      </c>
    </row>
    <row r="248" spans="1:21" ht="12.4" customHeight="1" x14ac:dyDescent="0.25">
      <c r="A248" s="6">
        <v>2008</v>
      </c>
      <c r="B248" s="6">
        <v>438</v>
      </c>
      <c r="C248" s="7" t="s">
        <v>78</v>
      </c>
      <c r="D248" s="6">
        <v>180</v>
      </c>
      <c r="E248" s="8">
        <v>0.1</v>
      </c>
      <c r="F248" s="8">
        <v>0.1</v>
      </c>
      <c r="G248" s="8">
        <v>16.7</v>
      </c>
      <c r="H248" s="9">
        <f>E248*4.1+F248*9.3+G248*4.1</f>
        <v>69.809999999999988</v>
      </c>
      <c r="I248" s="8">
        <v>0</v>
      </c>
      <c r="J248" s="8">
        <v>0.9</v>
      </c>
      <c r="K248" s="8">
        <v>0</v>
      </c>
      <c r="L248" s="8">
        <v>0</v>
      </c>
      <c r="M248" s="8">
        <v>0</v>
      </c>
      <c r="N248" s="8">
        <v>11.1</v>
      </c>
      <c r="O248" s="10">
        <v>3.3</v>
      </c>
      <c r="P248" s="8">
        <v>2.2000000000000002</v>
      </c>
      <c r="Q248" s="10">
        <v>0.4</v>
      </c>
      <c r="R248" s="8">
        <v>63.6</v>
      </c>
      <c r="S248" s="8">
        <v>0.5</v>
      </c>
      <c r="T248" s="8">
        <v>0</v>
      </c>
      <c r="U248" s="8">
        <v>0</v>
      </c>
    </row>
    <row r="249" spans="1:21" ht="12.4" customHeight="1" x14ac:dyDescent="0.25">
      <c r="A249" s="6">
        <v>2008</v>
      </c>
      <c r="B249" s="6" t="s">
        <v>35</v>
      </c>
      <c r="C249" s="7" t="s">
        <v>46</v>
      </c>
      <c r="D249" s="6">
        <v>40</v>
      </c>
      <c r="E249" s="8">
        <v>2.6</v>
      </c>
      <c r="F249" s="8">
        <v>0.4</v>
      </c>
      <c r="G249" s="8">
        <v>17</v>
      </c>
      <c r="H249" s="9">
        <f t="shared" ref="H249" si="62">E249*4.1+F249*9.3+G249*4.1</f>
        <v>84.079999999999984</v>
      </c>
      <c r="I249" s="8">
        <v>0.1</v>
      </c>
      <c r="J249" s="8">
        <v>0</v>
      </c>
      <c r="K249" s="8">
        <v>0</v>
      </c>
      <c r="L249" s="8">
        <v>0</v>
      </c>
      <c r="M249" s="8">
        <v>0</v>
      </c>
      <c r="N249" s="8">
        <v>7.2</v>
      </c>
      <c r="O249" s="10">
        <v>7.6</v>
      </c>
      <c r="P249" s="8">
        <v>34.799999999999997</v>
      </c>
      <c r="Q249" s="10">
        <v>1.6</v>
      </c>
      <c r="R249" s="8">
        <v>54.4</v>
      </c>
      <c r="S249" s="8">
        <v>0.2</v>
      </c>
      <c r="T249" s="8">
        <v>0</v>
      </c>
      <c r="U249" s="8">
        <v>0</v>
      </c>
    </row>
    <row r="250" spans="1:21" ht="12.4" customHeight="1" x14ac:dyDescent="0.25">
      <c r="A250" s="124" t="s">
        <v>37</v>
      </c>
      <c r="B250" s="125"/>
      <c r="C250" s="125"/>
      <c r="D250" s="12">
        <v>730</v>
      </c>
      <c r="E250" s="14">
        <f>SUM(E245:E249)</f>
        <v>23.400000000000006</v>
      </c>
      <c r="F250" s="14">
        <f>SUM(F245:F249)</f>
        <v>24.5</v>
      </c>
      <c r="G250" s="14">
        <f>SUM(G245:G249)</f>
        <v>105.00000000000001</v>
      </c>
      <c r="H250" s="14">
        <f>SUM(H245:H249)</f>
        <v>754.29</v>
      </c>
      <c r="I250" s="14">
        <f t="shared" ref="I250:U250" si="63">SUM(I245:I249)</f>
        <v>0.5</v>
      </c>
      <c r="J250" s="14">
        <f t="shared" si="63"/>
        <v>16</v>
      </c>
      <c r="K250" s="19">
        <f t="shared" si="63"/>
        <v>244.5</v>
      </c>
      <c r="L250" s="14">
        <f>SUM(L245:L249)</f>
        <v>2</v>
      </c>
      <c r="M250" s="14">
        <f t="shared" si="63"/>
        <v>0.4</v>
      </c>
      <c r="N250" s="14">
        <f>SUM(N245:N249)</f>
        <v>194.6</v>
      </c>
      <c r="O250" s="14">
        <f t="shared" si="63"/>
        <v>68.599999999999994</v>
      </c>
      <c r="P250" s="14">
        <f t="shared" si="63"/>
        <v>260</v>
      </c>
      <c r="Q250" s="14">
        <f t="shared" si="63"/>
        <v>2.4000000000000004</v>
      </c>
      <c r="R250" s="14">
        <f t="shared" si="63"/>
        <v>303.39999999999998</v>
      </c>
      <c r="S250" s="14">
        <f t="shared" si="63"/>
        <v>0.7</v>
      </c>
      <c r="T250" s="14">
        <f t="shared" si="63"/>
        <v>1</v>
      </c>
      <c r="U250" s="14">
        <f t="shared" si="63"/>
        <v>0</v>
      </c>
    </row>
    <row r="251" spans="1:21" ht="12.4" customHeight="1" x14ac:dyDescent="0.25">
      <c r="A251" s="124" t="s">
        <v>47</v>
      </c>
      <c r="B251" s="125"/>
      <c r="C251" s="125"/>
      <c r="D251" s="126"/>
      <c r="E251" s="14">
        <f>E250+E243+E240</f>
        <v>44.7</v>
      </c>
      <c r="F251" s="14">
        <f t="shared" ref="F251:U251" si="64">F250+F243+F240</f>
        <v>45.5</v>
      </c>
      <c r="G251" s="14">
        <f t="shared" si="64"/>
        <v>184.60000000000002</v>
      </c>
      <c r="H251" s="14">
        <f>H250+H243+H240</f>
        <v>1363.28</v>
      </c>
      <c r="I251" s="14">
        <f t="shared" si="64"/>
        <v>0.6</v>
      </c>
      <c r="J251" s="14">
        <f t="shared" si="64"/>
        <v>30.5</v>
      </c>
      <c r="K251" s="19">
        <f t="shared" si="64"/>
        <v>350.2</v>
      </c>
      <c r="L251" s="14">
        <f>L250+L243+L240</f>
        <v>5.2</v>
      </c>
      <c r="M251" s="14">
        <f t="shared" si="64"/>
        <v>0.70000000000000007</v>
      </c>
      <c r="N251" s="14">
        <f>N250+N243+N240</f>
        <v>554.29999999999995</v>
      </c>
      <c r="O251" s="14">
        <f t="shared" si="64"/>
        <v>125.29999999999998</v>
      </c>
      <c r="P251" s="14">
        <f t="shared" si="64"/>
        <v>550.29999999999995</v>
      </c>
      <c r="Q251" s="14">
        <f t="shared" si="64"/>
        <v>6.1000000000000005</v>
      </c>
      <c r="R251" s="14">
        <f t="shared" si="64"/>
        <v>555.9</v>
      </c>
      <c r="S251" s="14">
        <f t="shared" si="64"/>
        <v>0.7</v>
      </c>
      <c r="T251" s="14">
        <f t="shared" si="64"/>
        <v>1.5</v>
      </c>
      <c r="U251" s="20">
        <f t="shared" si="64"/>
        <v>1.6E-2</v>
      </c>
    </row>
    <row r="252" spans="1:21" ht="14.25" customHeight="1" x14ac:dyDescent="0.25">
      <c r="A252" s="124" t="s">
        <v>48</v>
      </c>
      <c r="B252" s="125"/>
      <c r="C252" s="125"/>
      <c r="D252" s="125"/>
      <c r="E252" s="21">
        <v>1</v>
      </c>
      <c r="F252" s="21">
        <v>1</v>
      </c>
      <c r="G252" s="21">
        <v>4</v>
      </c>
      <c r="H252" s="22" t="s">
        <v>35</v>
      </c>
      <c r="I252" s="22" t="s">
        <v>35</v>
      </c>
      <c r="J252" s="22" t="s">
        <v>35</v>
      </c>
      <c r="K252" s="22" t="s">
        <v>35</v>
      </c>
      <c r="L252" s="22" t="s">
        <v>35</v>
      </c>
      <c r="M252" s="22" t="s">
        <v>35</v>
      </c>
      <c r="N252" s="22" t="s">
        <v>35</v>
      </c>
      <c r="O252" s="22" t="s">
        <v>35</v>
      </c>
      <c r="P252" s="22" t="s">
        <v>35</v>
      </c>
      <c r="Q252" s="22" t="s">
        <v>35</v>
      </c>
      <c r="R252" s="22" t="s">
        <v>35</v>
      </c>
      <c r="S252" s="22" t="s">
        <v>35</v>
      </c>
      <c r="T252" s="22" t="s">
        <v>35</v>
      </c>
      <c r="U252" s="22" t="s">
        <v>35</v>
      </c>
    </row>
    <row r="253" spans="1:21" ht="14.25" customHeight="1" x14ac:dyDescent="0.25">
      <c r="A253" s="23"/>
      <c r="B253" s="23"/>
      <c r="C253" s="23"/>
      <c r="D253" s="23"/>
      <c r="E253" s="24"/>
      <c r="F253" s="24"/>
      <c r="G253" s="24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spans="1:21" ht="14.25" customHeight="1" x14ac:dyDescent="0.25">
      <c r="A254" s="23"/>
      <c r="B254" s="23"/>
      <c r="C254" s="23"/>
      <c r="D254" s="23"/>
      <c r="E254" s="24"/>
      <c r="F254" s="24"/>
      <c r="G254" s="24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spans="1:21" ht="14.25" customHeight="1" x14ac:dyDescent="0.25">
      <c r="A255" s="23"/>
      <c r="B255" s="23"/>
      <c r="C255" s="23"/>
      <c r="D255" s="23"/>
      <c r="E255" s="24"/>
      <c r="F255" s="24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spans="1:21" ht="14.25" customHeight="1" x14ac:dyDescent="0.25">
      <c r="A256" s="23"/>
      <c r="B256" s="23"/>
      <c r="C256" s="23"/>
      <c r="D256" s="23"/>
      <c r="E256" s="24"/>
      <c r="F256" s="24"/>
      <c r="G256" s="24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spans="1:21" ht="14.25" customHeight="1" x14ac:dyDescent="0.25">
      <c r="A257" s="23"/>
      <c r="B257" s="23"/>
      <c r="C257" s="23"/>
      <c r="D257" s="23"/>
      <c r="E257" s="24"/>
      <c r="F257" s="24"/>
      <c r="G257" s="24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spans="1:21" ht="14.25" customHeight="1" x14ac:dyDescent="0.25">
      <c r="A258" s="23"/>
      <c r="B258" s="23"/>
      <c r="C258" s="23"/>
      <c r="D258" s="23"/>
      <c r="E258" s="24"/>
      <c r="F258" s="24"/>
      <c r="G258" s="24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spans="1:21" ht="14.25" customHeight="1" x14ac:dyDescent="0.25">
      <c r="A259" s="132" t="s">
        <v>112</v>
      </c>
      <c r="B259" s="132"/>
      <c r="C259" s="132"/>
      <c r="D259" s="132" t="s">
        <v>106</v>
      </c>
      <c r="E259" s="132"/>
      <c r="F259" s="132"/>
      <c r="G259" s="132"/>
      <c r="H259" s="13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spans="1:21" ht="14.25" customHeight="1" x14ac:dyDescent="0.25">
      <c r="A260" s="132" t="s">
        <v>1</v>
      </c>
      <c r="B260" s="132"/>
      <c r="C260" s="132"/>
      <c r="D260" s="132" t="s">
        <v>108</v>
      </c>
      <c r="E260" s="132"/>
      <c r="F260" s="132"/>
      <c r="G260" s="132"/>
      <c r="H260" s="13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</row>
    <row r="261" spans="1:21" ht="14.25" customHeight="1" x14ac:dyDescent="0.25">
      <c r="A261" s="132" t="s">
        <v>3</v>
      </c>
      <c r="B261" s="132"/>
      <c r="C261" s="132"/>
      <c r="D261" s="132" t="s">
        <v>4</v>
      </c>
      <c r="E261" s="132"/>
      <c r="F261" s="132"/>
      <c r="G261" s="132"/>
      <c r="H261" s="13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ht="14.25" customHeight="1" x14ac:dyDescent="0.25">
      <c r="A262" s="23"/>
      <c r="B262" s="23"/>
      <c r="C262" s="23"/>
      <c r="D262" s="23"/>
      <c r="E262" s="24"/>
      <c r="F262" s="24"/>
      <c r="G262" s="24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spans="1:21" ht="14.65" customHeight="1" x14ac:dyDescent="0.25">
      <c r="A263" s="133" t="s">
        <v>5</v>
      </c>
      <c r="B263" s="133" t="s">
        <v>6</v>
      </c>
      <c r="C263" s="135" t="s">
        <v>7</v>
      </c>
      <c r="D263" s="133" t="s">
        <v>8</v>
      </c>
      <c r="E263" s="129" t="s">
        <v>9</v>
      </c>
      <c r="F263" s="130"/>
      <c r="G263" s="131"/>
      <c r="H263" s="127" t="s">
        <v>10</v>
      </c>
      <c r="I263" s="129" t="s">
        <v>11</v>
      </c>
      <c r="J263" s="130"/>
      <c r="K263" s="130"/>
      <c r="L263" s="130"/>
      <c r="M263" s="131"/>
      <c r="N263" s="129" t="s">
        <v>12</v>
      </c>
      <c r="O263" s="130"/>
      <c r="P263" s="130"/>
      <c r="Q263" s="130"/>
      <c r="R263" s="130"/>
      <c r="S263" s="130"/>
      <c r="T263" s="130"/>
      <c r="U263" s="131"/>
    </row>
    <row r="264" spans="1:21" ht="36.6" customHeight="1" x14ac:dyDescent="0.25">
      <c r="A264" s="134"/>
      <c r="B264" s="134"/>
      <c r="C264" s="136"/>
      <c r="D264" s="134"/>
      <c r="E264" s="1" t="s">
        <v>13</v>
      </c>
      <c r="F264" s="1" t="s">
        <v>14</v>
      </c>
      <c r="G264" s="1" t="s">
        <v>15</v>
      </c>
      <c r="H264" s="128"/>
      <c r="I264" s="1" t="s">
        <v>16</v>
      </c>
      <c r="J264" s="1" t="s">
        <v>17</v>
      </c>
      <c r="K264" s="1" t="s">
        <v>18</v>
      </c>
      <c r="L264" s="1" t="s">
        <v>19</v>
      </c>
      <c r="M264" s="1" t="s">
        <v>20</v>
      </c>
      <c r="N264" s="1" t="s">
        <v>21</v>
      </c>
      <c r="O264" s="2" t="s">
        <v>22</v>
      </c>
      <c r="P264" s="1" t="s">
        <v>23</v>
      </c>
      <c r="Q264" s="2" t="s">
        <v>24</v>
      </c>
      <c r="R264" s="1" t="s">
        <v>25</v>
      </c>
      <c r="S264" s="1" t="s">
        <v>26</v>
      </c>
      <c r="T264" s="1" t="s">
        <v>27</v>
      </c>
      <c r="U264" s="1" t="s">
        <v>28</v>
      </c>
    </row>
    <row r="265" spans="1:21" ht="14.65" customHeight="1" x14ac:dyDescent="0.25">
      <c r="A265" s="3" t="s">
        <v>29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5"/>
    </row>
    <row r="266" spans="1:21" ht="27.6" customHeight="1" x14ac:dyDescent="0.25">
      <c r="A266" s="6">
        <v>2008</v>
      </c>
      <c r="B266" s="6">
        <v>210</v>
      </c>
      <c r="C266" s="7" t="s">
        <v>92</v>
      </c>
      <c r="D266" s="6">
        <v>150</v>
      </c>
      <c r="E266" s="8">
        <v>11.4</v>
      </c>
      <c r="F266" s="8">
        <v>15.3</v>
      </c>
      <c r="G266" s="8">
        <v>30.1</v>
      </c>
      <c r="H266" s="9">
        <f t="shared" ref="H266:H267" si="65">E266*4.1+F266*9.3+G266*4.1</f>
        <v>312.44000000000005</v>
      </c>
      <c r="I266" s="8">
        <v>0.1</v>
      </c>
      <c r="J266" s="8">
        <v>0</v>
      </c>
      <c r="K266" s="8">
        <v>121.6</v>
      </c>
      <c r="L266" s="8">
        <v>0.1</v>
      </c>
      <c r="M266" s="8">
        <v>0</v>
      </c>
      <c r="N266" s="8">
        <v>120.1</v>
      </c>
      <c r="O266" s="10">
        <v>0.3</v>
      </c>
      <c r="P266" s="8">
        <v>95</v>
      </c>
      <c r="Q266" s="10">
        <v>0.9</v>
      </c>
      <c r="R266" s="8">
        <v>0</v>
      </c>
      <c r="S266" s="8">
        <v>0</v>
      </c>
      <c r="T266" s="8">
        <v>0.5</v>
      </c>
      <c r="U266" s="40">
        <v>1.6E-2</v>
      </c>
    </row>
    <row r="267" spans="1:21" ht="14.65" customHeight="1" x14ac:dyDescent="0.25">
      <c r="A267" s="6">
        <v>2008</v>
      </c>
      <c r="B267" s="6">
        <v>430</v>
      </c>
      <c r="C267" s="7" t="s">
        <v>31</v>
      </c>
      <c r="D267" s="6" t="s">
        <v>32</v>
      </c>
      <c r="E267" s="8">
        <v>0</v>
      </c>
      <c r="F267" s="8">
        <v>0</v>
      </c>
      <c r="G267" s="8">
        <v>9.6999999999999993</v>
      </c>
      <c r="H267" s="9">
        <f t="shared" si="65"/>
        <v>39.769999999999996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5.9</v>
      </c>
      <c r="O267" s="10">
        <v>1.3</v>
      </c>
      <c r="P267" s="8">
        <v>0</v>
      </c>
      <c r="Q267" s="10">
        <v>0</v>
      </c>
      <c r="R267" s="8">
        <v>0.7</v>
      </c>
      <c r="S267" s="8">
        <v>0</v>
      </c>
      <c r="T267" s="8">
        <v>0</v>
      </c>
      <c r="U267" s="8">
        <v>0</v>
      </c>
    </row>
    <row r="268" spans="1:21" ht="14.65" customHeight="1" x14ac:dyDescent="0.25">
      <c r="A268" s="6">
        <v>2008</v>
      </c>
      <c r="B268" s="6" t="s">
        <v>35</v>
      </c>
      <c r="C268" s="7" t="s">
        <v>46</v>
      </c>
      <c r="D268" s="6">
        <v>50</v>
      </c>
      <c r="E268" s="8">
        <v>3.3</v>
      </c>
      <c r="F268" s="8">
        <v>0.4</v>
      </c>
      <c r="G268" s="8">
        <v>21.2</v>
      </c>
      <c r="H268" s="8">
        <v>102</v>
      </c>
      <c r="I268" s="8">
        <v>0.1</v>
      </c>
      <c r="J268" s="8">
        <v>0</v>
      </c>
      <c r="K268" s="8">
        <v>0</v>
      </c>
      <c r="L268" s="8">
        <v>0</v>
      </c>
      <c r="M268" s="8">
        <v>0</v>
      </c>
      <c r="N268" s="8">
        <v>9</v>
      </c>
      <c r="O268" s="10">
        <v>9.5</v>
      </c>
      <c r="P268" s="8">
        <v>43.5</v>
      </c>
      <c r="Q268" s="10">
        <v>2</v>
      </c>
      <c r="R268" s="8">
        <v>68</v>
      </c>
      <c r="S268" s="8">
        <v>0.2</v>
      </c>
      <c r="T268" s="8">
        <v>0</v>
      </c>
      <c r="U268" s="8">
        <v>0</v>
      </c>
    </row>
    <row r="269" spans="1:21" ht="14.65" customHeight="1" x14ac:dyDescent="0.25">
      <c r="A269" s="6">
        <v>2008</v>
      </c>
      <c r="B269" s="6" t="s">
        <v>35</v>
      </c>
      <c r="C269" s="7" t="s">
        <v>54</v>
      </c>
      <c r="D269" s="6">
        <v>100</v>
      </c>
      <c r="E269" s="8">
        <v>0.8</v>
      </c>
      <c r="F269" s="8">
        <v>0.2</v>
      </c>
      <c r="G269" s="8">
        <v>7.5</v>
      </c>
      <c r="H269" s="9">
        <f t="shared" ref="H269" si="66">E269*4.1+F269*9.3+G269*4.1</f>
        <v>35.89</v>
      </c>
      <c r="I269" s="8">
        <v>0.1</v>
      </c>
      <c r="J269" s="8">
        <v>7.9</v>
      </c>
      <c r="K269" s="8">
        <v>0</v>
      </c>
      <c r="L269" s="8">
        <v>0</v>
      </c>
      <c r="M269" s="8">
        <v>0</v>
      </c>
      <c r="N269" s="8">
        <v>34.9</v>
      </c>
      <c r="O269" s="10">
        <v>11</v>
      </c>
      <c r="P269" s="8">
        <v>17</v>
      </c>
      <c r="Q269" s="10">
        <v>0.1</v>
      </c>
      <c r="R269" s="8">
        <v>154.69999999999999</v>
      </c>
      <c r="S269" s="8">
        <v>0</v>
      </c>
      <c r="T269" s="8">
        <v>0.1</v>
      </c>
      <c r="U269" s="8">
        <v>0</v>
      </c>
    </row>
    <row r="270" spans="1:21" ht="14.65" customHeight="1" x14ac:dyDescent="0.25">
      <c r="A270" s="124" t="s">
        <v>37</v>
      </c>
      <c r="B270" s="125"/>
      <c r="C270" s="125"/>
      <c r="D270" s="12">
        <v>500</v>
      </c>
      <c r="E270" s="14">
        <f>SUM(E266:E269)</f>
        <v>15.5</v>
      </c>
      <c r="F270" s="14">
        <f t="shared" ref="F270:T270" si="67">SUM(F266:F269)</f>
        <v>15.9</v>
      </c>
      <c r="G270" s="14">
        <f>SUM(G266:G269)</f>
        <v>68.5</v>
      </c>
      <c r="H270" s="14">
        <f t="shared" si="67"/>
        <v>490.1</v>
      </c>
      <c r="I270" s="14">
        <f t="shared" si="67"/>
        <v>0.30000000000000004</v>
      </c>
      <c r="J270" s="14">
        <f t="shared" si="67"/>
        <v>7.9</v>
      </c>
      <c r="K270" s="14">
        <f t="shared" si="67"/>
        <v>121.6</v>
      </c>
      <c r="L270" s="14">
        <f t="shared" si="67"/>
        <v>0.1</v>
      </c>
      <c r="M270" s="14">
        <f t="shared" si="67"/>
        <v>0</v>
      </c>
      <c r="N270" s="14">
        <f t="shared" si="67"/>
        <v>169.9</v>
      </c>
      <c r="O270" s="14">
        <f t="shared" si="67"/>
        <v>22.1</v>
      </c>
      <c r="P270" s="14">
        <f t="shared" si="67"/>
        <v>155.5</v>
      </c>
      <c r="Q270" s="14">
        <f t="shared" si="67"/>
        <v>3</v>
      </c>
      <c r="R270" s="14">
        <f t="shared" si="67"/>
        <v>223.39999999999998</v>
      </c>
      <c r="S270" s="14">
        <f t="shared" si="67"/>
        <v>0.2</v>
      </c>
      <c r="T270" s="14">
        <f t="shared" si="67"/>
        <v>0.6</v>
      </c>
      <c r="U270" s="41">
        <f>SUM(U266:U269)</f>
        <v>1.6E-2</v>
      </c>
    </row>
    <row r="271" spans="1:21" ht="14.65" customHeight="1" x14ac:dyDescent="0.25">
      <c r="A271" s="71" t="s">
        <v>38</v>
      </c>
      <c r="B271" s="72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6"/>
    </row>
    <row r="272" spans="1:21" ht="22.15" customHeight="1" x14ac:dyDescent="0.25">
      <c r="A272" s="6">
        <v>2011</v>
      </c>
      <c r="B272" s="6">
        <v>385</v>
      </c>
      <c r="C272" s="7" t="s">
        <v>39</v>
      </c>
      <c r="D272" s="6">
        <v>200</v>
      </c>
      <c r="E272" s="8">
        <v>6</v>
      </c>
      <c r="F272" s="8">
        <v>5</v>
      </c>
      <c r="G272" s="8">
        <v>9.4</v>
      </c>
      <c r="H272" s="9">
        <f>E272*4.1+F272*9.3+G272*4.1</f>
        <v>109.63999999999999</v>
      </c>
      <c r="I272" s="8">
        <v>0.1</v>
      </c>
      <c r="J272" s="8">
        <v>1.1000000000000001</v>
      </c>
      <c r="K272" s="8">
        <v>0</v>
      </c>
      <c r="L272" s="8">
        <v>0</v>
      </c>
      <c r="M272" s="8">
        <v>0.2</v>
      </c>
      <c r="N272" s="8">
        <v>215.2</v>
      </c>
      <c r="O272" s="10">
        <v>23.6</v>
      </c>
      <c r="P272" s="8">
        <v>151.9</v>
      </c>
      <c r="Q272" s="10">
        <v>0.2</v>
      </c>
      <c r="R272" s="8">
        <v>8.1</v>
      </c>
      <c r="S272" s="8">
        <v>0</v>
      </c>
      <c r="T272" s="8">
        <v>0</v>
      </c>
      <c r="U272" s="8">
        <v>0</v>
      </c>
    </row>
    <row r="273" spans="1:21" ht="14.65" customHeight="1" x14ac:dyDescent="0.25">
      <c r="A273" s="124" t="s">
        <v>37</v>
      </c>
      <c r="B273" s="125"/>
      <c r="C273" s="125"/>
      <c r="D273" s="12">
        <v>200</v>
      </c>
      <c r="E273" s="14">
        <f t="shared" ref="E273:U273" si="68">SUM(E272)</f>
        <v>6</v>
      </c>
      <c r="F273" s="14">
        <f t="shared" si="68"/>
        <v>5</v>
      </c>
      <c r="G273" s="14">
        <f t="shared" si="68"/>
        <v>9.4</v>
      </c>
      <c r="H273" s="14">
        <f t="shared" si="68"/>
        <v>109.63999999999999</v>
      </c>
      <c r="I273" s="14">
        <f t="shared" si="68"/>
        <v>0.1</v>
      </c>
      <c r="J273" s="14">
        <f t="shared" si="68"/>
        <v>1.1000000000000001</v>
      </c>
      <c r="K273" s="14">
        <f t="shared" si="68"/>
        <v>0</v>
      </c>
      <c r="L273" s="14">
        <f t="shared" si="68"/>
        <v>0</v>
      </c>
      <c r="M273" s="14">
        <f t="shared" si="68"/>
        <v>0.2</v>
      </c>
      <c r="N273" s="14">
        <f t="shared" si="68"/>
        <v>215.2</v>
      </c>
      <c r="O273" s="14">
        <f t="shared" si="68"/>
        <v>23.6</v>
      </c>
      <c r="P273" s="14">
        <f t="shared" si="68"/>
        <v>151.9</v>
      </c>
      <c r="Q273" s="14">
        <f t="shared" si="68"/>
        <v>0.2</v>
      </c>
      <c r="R273" s="14">
        <f t="shared" si="68"/>
        <v>8.1</v>
      </c>
      <c r="S273" s="14">
        <f t="shared" si="68"/>
        <v>0</v>
      </c>
      <c r="T273" s="14">
        <f t="shared" si="68"/>
        <v>0</v>
      </c>
      <c r="U273" s="14">
        <f t="shared" si="68"/>
        <v>0</v>
      </c>
    </row>
    <row r="274" spans="1:21" ht="14.65" customHeight="1" x14ac:dyDescent="0.25">
      <c r="A274" s="17" t="s">
        <v>40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6"/>
    </row>
    <row r="275" spans="1:21" ht="14.65" customHeight="1" x14ac:dyDescent="0.25">
      <c r="A275" s="6">
        <v>2008</v>
      </c>
      <c r="B275" s="6">
        <v>3</v>
      </c>
      <c r="C275" s="7" t="s">
        <v>55</v>
      </c>
      <c r="D275" s="6">
        <v>60</v>
      </c>
      <c r="E275" s="8">
        <v>0.7</v>
      </c>
      <c r="F275" s="8">
        <v>0.1</v>
      </c>
      <c r="G275" s="8">
        <v>2.2999999999999998</v>
      </c>
      <c r="H275" s="9">
        <f t="shared" ref="H275:H280" si="69">E275*4.1+F275*9.3+G275*4.1</f>
        <v>13.229999999999997</v>
      </c>
      <c r="I275" s="8">
        <v>0</v>
      </c>
      <c r="J275" s="8">
        <v>15.1</v>
      </c>
      <c r="K275" s="8">
        <v>67.2</v>
      </c>
      <c r="L275" s="8">
        <v>0</v>
      </c>
      <c r="M275" s="8">
        <v>0</v>
      </c>
      <c r="N275" s="8">
        <v>8.4</v>
      </c>
      <c r="O275" s="10">
        <v>12.1</v>
      </c>
      <c r="P275" s="8">
        <v>15.7</v>
      </c>
      <c r="Q275" s="10">
        <v>0.6</v>
      </c>
      <c r="R275" s="8">
        <v>174.9</v>
      </c>
      <c r="S275" s="8">
        <v>0.02</v>
      </c>
      <c r="T275" s="8">
        <v>0</v>
      </c>
      <c r="U275" s="8">
        <v>0</v>
      </c>
    </row>
    <row r="276" spans="1:21" ht="40.9" customHeight="1" x14ac:dyDescent="0.25">
      <c r="A276" s="6">
        <v>2011</v>
      </c>
      <c r="B276" s="6">
        <v>82</v>
      </c>
      <c r="C276" s="7" t="s">
        <v>93</v>
      </c>
      <c r="D276" s="6">
        <v>250</v>
      </c>
      <c r="E276" s="8">
        <v>3.8</v>
      </c>
      <c r="F276" s="8">
        <v>7.3</v>
      </c>
      <c r="G276" s="8">
        <v>34.6</v>
      </c>
      <c r="H276" s="9">
        <f t="shared" si="69"/>
        <v>225.32999999999998</v>
      </c>
      <c r="I276" s="8">
        <v>0</v>
      </c>
      <c r="J276" s="8">
        <v>6.6</v>
      </c>
      <c r="K276" s="8">
        <v>98.6</v>
      </c>
      <c r="L276" s="8">
        <v>2.5</v>
      </c>
      <c r="M276" s="8">
        <v>0.1</v>
      </c>
      <c r="N276" s="8">
        <v>73.099999999999994</v>
      </c>
      <c r="O276" s="10">
        <v>19.399999999999999</v>
      </c>
      <c r="P276" s="8">
        <v>46.6</v>
      </c>
      <c r="Q276" s="10">
        <v>0.4</v>
      </c>
      <c r="R276" s="8">
        <v>2.2999999999999998</v>
      </c>
      <c r="S276" s="8">
        <v>0</v>
      </c>
      <c r="T276" s="8">
        <v>1</v>
      </c>
      <c r="U276" s="8">
        <v>0</v>
      </c>
    </row>
    <row r="277" spans="1:21" ht="14.65" customHeight="1" x14ac:dyDescent="0.25">
      <c r="A277" s="6">
        <v>2011</v>
      </c>
      <c r="B277" s="6">
        <v>260</v>
      </c>
      <c r="C277" s="31" t="s">
        <v>113</v>
      </c>
      <c r="D277" s="6">
        <v>100</v>
      </c>
      <c r="E277" s="8">
        <v>9.6</v>
      </c>
      <c r="F277" s="8">
        <v>12.4</v>
      </c>
      <c r="G277" s="8">
        <v>7.3</v>
      </c>
      <c r="H277" s="9">
        <f t="shared" si="69"/>
        <v>184.61</v>
      </c>
      <c r="I277" s="8">
        <v>0</v>
      </c>
      <c r="J277" s="8">
        <v>0.2</v>
      </c>
      <c r="K277" s="8">
        <v>0</v>
      </c>
      <c r="L277" s="8">
        <v>2.6</v>
      </c>
      <c r="M277" s="8">
        <v>0.3</v>
      </c>
      <c r="N277" s="8">
        <v>54.6</v>
      </c>
      <c r="O277" s="10">
        <v>5.5</v>
      </c>
      <c r="P277" s="8">
        <v>13.9</v>
      </c>
      <c r="Q277" s="10">
        <v>0.3</v>
      </c>
      <c r="R277" s="8">
        <v>3.8</v>
      </c>
      <c r="S277" s="8">
        <v>0.1</v>
      </c>
      <c r="T277" s="8">
        <v>0</v>
      </c>
      <c r="U277" s="8">
        <v>0</v>
      </c>
    </row>
    <row r="278" spans="1:21" ht="24" customHeight="1" x14ac:dyDescent="0.25">
      <c r="A278" s="6">
        <v>2008</v>
      </c>
      <c r="B278" s="6">
        <v>323</v>
      </c>
      <c r="C278" s="7" t="s">
        <v>72</v>
      </c>
      <c r="D278" s="6">
        <v>150</v>
      </c>
      <c r="E278" s="8">
        <v>8.4</v>
      </c>
      <c r="F278" s="8">
        <v>4.2</v>
      </c>
      <c r="G278" s="8">
        <v>38.200000000000003</v>
      </c>
      <c r="H278" s="9">
        <f t="shared" si="69"/>
        <v>230.12</v>
      </c>
      <c r="I278" s="8">
        <v>0.2</v>
      </c>
      <c r="J278" s="8">
        <v>0</v>
      </c>
      <c r="K278" s="8">
        <v>68.2</v>
      </c>
      <c r="L278" s="8">
        <v>0</v>
      </c>
      <c r="M278" s="8">
        <v>0.1</v>
      </c>
      <c r="N278" s="8">
        <v>22.3</v>
      </c>
      <c r="O278" s="10">
        <v>38.1</v>
      </c>
      <c r="P278" s="8">
        <v>149.6</v>
      </c>
      <c r="Q278" s="10">
        <v>1.3</v>
      </c>
      <c r="R278" s="8">
        <v>160.4</v>
      </c>
      <c r="S278" s="8">
        <v>0.03</v>
      </c>
      <c r="T278" s="8">
        <v>0</v>
      </c>
      <c r="U278" s="8">
        <v>0</v>
      </c>
    </row>
    <row r="279" spans="1:21" ht="14.65" customHeight="1" x14ac:dyDescent="0.25">
      <c r="A279" s="6">
        <v>2008</v>
      </c>
      <c r="B279" s="6">
        <v>430</v>
      </c>
      <c r="C279" s="7" t="s">
        <v>31</v>
      </c>
      <c r="D279" s="6" t="s">
        <v>32</v>
      </c>
      <c r="E279" s="8">
        <v>0</v>
      </c>
      <c r="F279" s="8">
        <v>0</v>
      </c>
      <c r="G279" s="8">
        <v>9.6999999999999993</v>
      </c>
      <c r="H279" s="9">
        <f t="shared" si="69"/>
        <v>39.769999999999996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5.9</v>
      </c>
      <c r="O279" s="10">
        <v>1.3</v>
      </c>
      <c r="P279" s="8">
        <v>0</v>
      </c>
      <c r="Q279" s="10">
        <v>0</v>
      </c>
      <c r="R279" s="8">
        <v>0.7</v>
      </c>
      <c r="S279" s="8">
        <v>0</v>
      </c>
      <c r="T279" s="8">
        <v>0</v>
      </c>
      <c r="U279" s="8">
        <v>0</v>
      </c>
    </row>
    <row r="280" spans="1:21" ht="14.65" customHeight="1" x14ac:dyDescent="0.25">
      <c r="A280" s="6">
        <v>2008</v>
      </c>
      <c r="B280" s="6" t="s">
        <v>35</v>
      </c>
      <c r="C280" s="7" t="s">
        <v>46</v>
      </c>
      <c r="D280" s="6">
        <v>20</v>
      </c>
      <c r="E280" s="8">
        <v>1.3</v>
      </c>
      <c r="F280" s="8">
        <v>0.2</v>
      </c>
      <c r="G280" s="8">
        <v>8.5</v>
      </c>
      <c r="H280" s="9">
        <f t="shared" si="69"/>
        <v>42.039999999999992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3.6</v>
      </c>
      <c r="O280" s="10">
        <v>3.8</v>
      </c>
      <c r="P280" s="8">
        <v>17.399999999999999</v>
      </c>
      <c r="Q280" s="10">
        <v>0.8</v>
      </c>
      <c r="R280" s="8">
        <v>27.2</v>
      </c>
      <c r="S280" s="8">
        <v>0.1</v>
      </c>
      <c r="T280" s="8">
        <v>0</v>
      </c>
      <c r="U280" s="8">
        <v>0</v>
      </c>
    </row>
    <row r="281" spans="1:21" ht="14.65" customHeight="1" x14ac:dyDescent="0.25">
      <c r="A281" s="124" t="s">
        <v>37</v>
      </c>
      <c r="B281" s="125"/>
      <c r="C281" s="125"/>
      <c r="D281" s="12">
        <v>780</v>
      </c>
      <c r="E281" s="14">
        <f>SUM(E275:E280)</f>
        <v>23.8</v>
      </c>
      <c r="F281" s="14">
        <f t="shared" ref="F281:U281" si="70">SUM(F275:F280)</f>
        <v>24.2</v>
      </c>
      <c r="G281" s="14">
        <f t="shared" si="70"/>
        <v>100.60000000000001</v>
      </c>
      <c r="H281" s="14">
        <f t="shared" si="70"/>
        <v>735.09999999999991</v>
      </c>
      <c r="I281" s="14">
        <f t="shared" si="70"/>
        <v>0.2</v>
      </c>
      <c r="J281" s="14">
        <f t="shared" si="70"/>
        <v>21.9</v>
      </c>
      <c r="K281" s="19">
        <f t="shared" si="70"/>
        <v>234</v>
      </c>
      <c r="L281" s="14">
        <f t="shared" si="70"/>
        <v>5.0999999999999996</v>
      </c>
      <c r="M281" s="14">
        <f t="shared" si="70"/>
        <v>0.5</v>
      </c>
      <c r="N281" s="14">
        <f t="shared" si="70"/>
        <v>167.9</v>
      </c>
      <c r="O281" s="14">
        <f t="shared" si="70"/>
        <v>80.199999999999989</v>
      </c>
      <c r="P281" s="14">
        <f t="shared" si="70"/>
        <v>243.20000000000002</v>
      </c>
      <c r="Q281" s="14">
        <f t="shared" si="70"/>
        <v>3.4000000000000004</v>
      </c>
      <c r="R281" s="14">
        <f t="shared" si="70"/>
        <v>369.3</v>
      </c>
      <c r="S281" s="14">
        <f t="shared" si="70"/>
        <v>0.25</v>
      </c>
      <c r="T281" s="14">
        <f t="shared" si="70"/>
        <v>1</v>
      </c>
      <c r="U281" s="14">
        <f t="shared" si="70"/>
        <v>0</v>
      </c>
    </row>
    <row r="282" spans="1:21" ht="14.65" customHeight="1" x14ac:dyDescent="0.25">
      <c r="A282" s="124" t="s">
        <v>47</v>
      </c>
      <c r="B282" s="125"/>
      <c r="C282" s="125"/>
      <c r="D282" s="126"/>
      <c r="E282" s="14">
        <f>E281+E273+E270</f>
        <v>45.3</v>
      </c>
      <c r="F282" s="14">
        <f t="shared" ref="F282:U282" si="71">F281+F273+F270</f>
        <v>45.1</v>
      </c>
      <c r="G282" s="14">
        <f t="shared" si="71"/>
        <v>178.5</v>
      </c>
      <c r="H282" s="14">
        <f t="shared" si="71"/>
        <v>1334.84</v>
      </c>
      <c r="I282" s="14">
        <f t="shared" si="71"/>
        <v>0.60000000000000009</v>
      </c>
      <c r="J282" s="14">
        <f t="shared" si="71"/>
        <v>30.9</v>
      </c>
      <c r="K282" s="19">
        <f t="shared" si="71"/>
        <v>355.6</v>
      </c>
      <c r="L282" s="14">
        <f t="shared" si="71"/>
        <v>5.1999999999999993</v>
      </c>
      <c r="M282" s="14">
        <f t="shared" si="71"/>
        <v>0.7</v>
      </c>
      <c r="N282" s="14">
        <f t="shared" si="71"/>
        <v>553</v>
      </c>
      <c r="O282" s="14">
        <f t="shared" si="71"/>
        <v>125.89999999999998</v>
      </c>
      <c r="P282" s="14">
        <f t="shared" si="71"/>
        <v>550.6</v>
      </c>
      <c r="Q282" s="14">
        <f t="shared" si="71"/>
        <v>6.6000000000000005</v>
      </c>
      <c r="R282" s="14">
        <v>558.79999999999995</v>
      </c>
      <c r="S282" s="14">
        <f t="shared" si="71"/>
        <v>0.45</v>
      </c>
      <c r="T282" s="14">
        <f t="shared" si="71"/>
        <v>1.6</v>
      </c>
      <c r="U282" s="41">
        <f t="shared" si="71"/>
        <v>1.6E-2</v>
      </c>
    </row>
    <row r="283" spans="1:21" ht="14.65" customHeight="1" x14ac:dyDescent="0.25">
      <c r="A283" s="124" t="s">
        <v>48</v>
      </c>
      <c r="B283" s="125"/>
      <c r="C283" s="125"/>
      <c r="D283" s="125"/>
      <c r="E283" s="21">
        <v>1</v>
      </c>
      <c r="F283" s="21">
        <v>1</v>
      </c>
      <c r="G283" s="21">
        <v>4</v>
      </c>
      <c r="H283" s="22" t="s">
        <v>35</v>
      </c>
      <c r="I283" s="22" t="s">
        <v>35</v>
      </c>
      <c r="J283" s="22" t="s">
        <v>35</v>
      </c>
      <c r="K283" s="22" t="s">
        <v>35</v>
      </c>
      <c r="L283" s="22" t="s">
        <v>35</v>
      </c>
      <c r="M283" s="22" t="s">
        <v>35</v>
      </c>
      <c r="N283" s="22" t="s">
        <v>35</v>
      </c>
      <c r="O283" s="22" t="s">
        <v>35</v>
      </c>
      <c r="P283" s="22" t="s">
        <v>35</v>
      </c>
      <c r="Q283" s="22" t="s">
        <v>35</v>
      </c>
      <c r="R283" s="22" t="s">
        <v>35</v>
      </c>
      <c r="S283" s="22" t="s">
        <v>35</v>
      </c>
      <c r="T283" s="22" t="s">
        <v>35</v>
      </c>
      <c r="U283" s="22" t="s">
        <v>35</v>
      </c>
    </row>
    <row r="284" spans="1:21" ht="14.65" customHeight="1" x14ac:dyDescent="0.25">
      <c r="A284" s="23"/>
      <c r="B284" s="23"/>
      <c r="C284" s="23"/>
      <c r="D284" s="23"/>
      <c r="E284" s="24"/>
      <c r="F284" s="24"/>
      <c r="G284" s="24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spans="1:21" ht="14.65" customHeight="1" x14ac:dyDescent="0.25">
      <c r="A285" s="23"/>
      <c r="B285" s="23"/>
      <c r="C285" s="23"/>
      <c r="D285" s="23"/>
      <c r="E285" s="24"/>
      <c r="F285" s="24"/>
      <c r="G285" s="24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spans="1:21" ht="14.65" customHeight="1" x14ac:dyDescent="0.25">
      <c r="A286" s="93" t="s">
        <v>132</v>
      </c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</row>
    <row r="287" spans="1:21" ht="14.65" customHeight="1" x14ac:dyDescent="0.25">
      <c r="A287" s="117" t="s">
        <v>116</v>
      </c>
      <c r="B287" s="117"/>
      <c r="C287" s="117"/>
      <c r="D287" s="118" t="s">
        <v>9</v>
      </c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</row>
    <row r="288" spans="1:21" ht="14.65" customHeight="1" x14ac:dyDescent="0.25">
      <c r="A288" s="117"/>
      <c r="B288" s="117"/>
      <c r="C288" s="117"/>
      <c r="D288" s="106" t="s">
        <v>117</v>
      </c>
      <c r="E288" s="106" t="s">
        <v>14</v>
      </c>
      <c r="F288" s="106" t="s">
        <v>15</v>
      </c>
      <c r="G288" s="119" t="s">
        <v>118</v>
      </c>
      <c r="H288" s="119"/>
      <c r="I288" s="120" t="s">
        <v>11</v>
      </c>
      <c r="J288" s="121"/>
      <c r="K288" s="121"/>
      <c r="L288" s="121"/>
      <c r="M288" s="122"/>
      <c r="N288" s="120" t="s">
        <v>12</v>
      </c>
      <c r="O288" s="121"/>
      <c r="P288" s="121"/>
      <c r="Q288" s="121"/>
      <c r="R288" s="121"/>
      <c r="S288" s="121"/>
      <c r="T288" s="121"/>
      <c r="U288" s="122"/>
    </row>
    <row r="289" spans="1:21" ht="14.65" customHeight="1" x14ac:dyDescent="0.25">
      <c r="A289" s="117"/>
      <c r="B289" s="117"/>
      <c r="C289" s="117"/>
      <c r="D289" s="107"/>
      <c r="E289" s="107"/>
      <c r="F289" s="107"/>
      <c r="G289" s="119"/>
      <c r="H289" s="119"/>
      <c r="I289" s="42" t="s">
        <v>16</v>
      </c>
      <c r="J289" s="42" t="s">
        <v>17</v>
      </c>
      <c r="K289" s="42" t="s">
        <v>18</v>
      </c>
      <c r="L289" s="42" t="s">
        <v>19</v>
      </c>
      <c r="M289" s="42" t="s">
        <v>20</v>
      </c>
      <c r="N289" s="42" t="s">
        <v>21</v>
      </c>
      <c r="O289" s="42" t="s">
        <v>22</v>
      </c>
      <c r="P289" s="42" t="s">
        <v>23</v>
      </c>
      <c r="Q289" s="42" t="s">
        <v>24</v>
      </c>
      <c r="R289" s="42" t="s">
        <v>25</v>
      </c>
      <c r="S289" s="42" t="s">
        <v>26</v>
      </c>
      <c r="T289" s="42" t="s">
        <v>27</v>
      </c>
      <c r="U289" s="42" t="s">
        <v>28</v>
      </c>
    </row>
    <row r="290" spans="1:21" ht="14.65" customHeight="1" x14ac:dyDescent="0.25">
      <c r="A290" s="82" t="s">
        <v>119</v>
      </c>
      <c r="B290" s="83"/>
      <c r="C290" s="84"/>
      <c r="D290" s="63">
        <f>E282+E251+E222+E196+E164</f>
        <v>225.8</v>
      </c>
      <c r="E290" s="63">
        <f t="shared" ref="E290" si="72">F282+F251+F222+F196+F164</f>
        <v>226.60000000000002</v>
      </c>
      <c r="F290" s="63">
        <f>G282+G251+G222+G196+G164</f>
        <v>908</v>
      </c>
      <c r="G290" s="85">
        <f>H282+H251+H222+H196+H164</f>
        <v>6753.79</v>
      </c>
      <c r="H290" s="86"/>
      <c r="I290" s="45">
        <f>I282+I251+I222+I196+I164</f>
        <v>3.1000000000000005</v>
      </c>
      <c r="J290" s="45">
        <f t="shared" ref="J290:U290" si="73">J282+J251+J222+J196+J164</f>
        <v>155.20000000000002</v>
      </c>
      <c r="K290" s="47">
        <f t="shared" si="73"/>
        <v>1758.1</v>
      </c>
      <c r="L290" s="45">
        <f t="shared" si="73"/>
        <v>26.199999999999996</v>
      </c>
      <c r="M290" s="45">
        <f t="shared" si="73"/>
        <v>3.5</v>
      </c>
      <c r="N290" s="45">
        <f t="shared" si="73"/>
        <v>2769</v>
      </c>
      <c r="O290" s="45">
        <f t="shared" si="73"/>
        <v>630.99999999999989</v>
      </c>
      <c r="P290" s="45">
        <f t="shared" si="73"/>
        <v>2759.4</v>
      </c>
      <c r="Q290" s="45">
        <f t="shared" si="73"/>
        <v>32.500000000000007</v>
      </c>
      <c r="R290" s="45">
        <f t="shared" si="73"/>
        <v>2771.6</v>
      </c>
      <c r="S290" s="45">
        <f t="shared" si="73"/>
        <v>3</v>
      </c>
      <c r="T290" s="45">
        <f t="shared" si="73"/>
        <v>7.6</v>
      </c>
      <c r="U290" s="45">
        <f t="shared" si="73"/>
        <v>0.08</v>
      </c>
    </row>
    <row r="291" spans="1:21" ht="14.65" customHeight="1" x14ac:dyDescent="0.25">
      <c r="A291" s="87" t="s">
        <v>120</v>
      </c>
      <c r="B291" s="88"/>
      <c r="C291" s="89"/>
      <c r="D291" s="44">
        <f>D290/5</f>
        <v>45.160000000000004</v>
      </c>
      <c r="E291" s="44">
        <f>E290/5</f>
        <v>45.320000000000007</v>
      </c>
      <c r="F291" s="44">
        <f>F290/5</f>
        <v>181.6</v>
      </c>
      <c r="G291" s="69">
        <f>G290/5</f>
        <v>1350.758</v>
      </c>
      <c r="H291" s="70"/>
      <c r="I291" s="45">
        <f t="shared" ref="I291" si="74">I290/5</f>
        <v>0.62000000000000011</v>
      </c>
      <c r="J291" s="45">
        <f>J290/5</f>
        <v>31.040000000000003</v>
      </c>
      <c r="K291" s="45">
        <f t="shared" ref="K291:U291" si="75">K290/5</f>
        <v>351.62</v>
      </c>
      <c r="L291" s="45">
        <f t="shared" si="75"/>
        <v>5.2399999999999993</v>
      </c>
      <c r="M291" s="45">
        <f t="shared" si="75"/>
        <v>0.7</v>
      </c>
      <c r="N291" s="45">
        <f t="shared" si="75"/>
        <v>553.79999999999995</v>
      </c>
      <c r="O291" s="45">
        <f t="shared" si="75"/>
        <v>126.19999999999997</v>
      </c>
      <c r="P291" s="45">
        <f t="shared" si="75"/>
        <v>551.88</v>
      </c>
      <c r="Q291" s="45">
        <f t="shared" si="75"/>
        <v>6.5000000000000018</v>
      </c>
      <c r="R291" s="45">
        <f t="shared" si="75"/>
        <v>554.31999999999994</v>
      </c>
      <c r="S291" s="45">
        <f t="shared" si="75"/>
        <v>0.6</v>
      </c>
      <c r="T291" s="45">
        <f t="shared" si="75"/>
        <v>1.52</v>
      </c>
      <c r="U291" s="45">
        <f t="shared" si="75"/>
        <v>1.6E-2</v>
      </c>
    </row>
    <row r="292" spans="1:21" ht="14.65" customHeight="1" x14ac:dyDescent="0.25">
      <c r="A292" s="90" t="s">
        <v>121</v>
      </c>
      <c r="B292" s="91"/>
      <c r="C292" s="92"/>
      <c r="D292" s="48">
        <v>1</v>
      </c>
      <c r="E292" s="48">
        <v>1</v>
      </c>
      <c r="F292" s="48">
        <v>4</v>
      </c>
      <c r="G292" s="22"/>
      <c r="H292" s="22"/>
      <c r="I292" s="22"/>
      <c r="J292" s="116"/>
      <c r="K292" s="116"/>
      <c r="L292" s="116"/>
      <c r="M292" s="116"/>
    </row>
    <row r="294" spans="1:21" ht="14.65" customHeight="1" x14ac:dyDescent="0.25">
      <c r="A294" s="93" t="s">
        <v>133</v>
      </c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</row>
    <row r="295" spans="1:21" ht="14.65" customHeight="1" x14ac:dyDescent="0.25">
      <c r="A295" s="94" t="s">
        <v>116</v>
      </c>
      <c r="B295" s="95"/>
      <c r="C295" s="96"/>
      <c r="D295" s="103" t="s">
        <v>9</v>
      </c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5"/>
    </row>
    <row r="296" spans="1:21" ht="14.65" customHeight="1" x14ac:dyDescent="0.25">
      <c r="A296" s="97"/>
      <c r="B296" s="98"/>
      <c r="C296" s="99"/>
      <c r="D296" s="106" t="s">
        <v>117</v>
      </c>
      <c r="E296" s="106" t="s">
        <v>14</v>
      </c>
      <c r="F296" s="106" t="s">
        <v>15</v>
      </c>
      <c r="G296" s="108" t="s">
        <v>118</v>
      </c>
      <c r="H296" s="109"/>
      <c r="I296" s="112" t="s">
        <v>11</v>
      </c>
      <c r="J296" s="113"/>
      <c r="K296" s="113"/>
      <c r="L296" s="113"/>
      <c r="M296" s="114"/>
      <c r="N296" s="115" t="s">
        <v>12</v>
      </c>
      <c r="O296" s="113"/>
      <c r="P296" s="113"/>
      <c r="Q296" s="113"/>
      <c r="R296" s="113"/>
      <c r="S296" s="113"/>
      <c r="T296" s="113"/>
      <c r="U296" s="114"/>
    </row>
    <row r="297" spans="1:21" ht="14.65" customHeight="1" x14ac:dyDescent="0.25">
      <c r="A297" s="100"/>
      <c r="B297" s="101"/>
      <c r="C297" s="102"/>
      <c r="D297" s="107"/>
      <c r="E297" s="107"/>
      <c r="F297" s="107"/>
      <c r="G297" s="110"/>
      <c r="H297" s="111"/>
      <c r="I297" s="42" t="s">
        <v>16</v>
      </c>
      <c r="J297" s="42" t="s">
        <v>17</v>
      </c>
      <c r="K297" s="42" t="s">
        <v>18</v>
      </c>
      <c r="L297" s="42" t="s">
        <v>19</v>
      </c>
      <c r="M297" s="42" t="s">
        <v>20</v>
      </c>
      <c r="N297" s="42" t="s">
        <v>21</v>
      </c>
      <c r="O297" s="42" t="s">
        <v>22</v>
      </c>
      <c r="P297" s="42" t="s">
        <v>23</v>
      </c>
      <c r="Q297" s="42" t="s">
        <v>24</v>
      </c>
      <c r="R297" s="42" t="s">
        <v>25</v>
      </c>
      <c r="S297" s="42" t="s">
        <v>26</v>
      </c>
      <c r="T297" s="42" t="s">
        <v>27</v>
      </c>
      <c r="U297" s="42" t="s">
        <v>28</v>
      </c>
    </row>
    <row r="298" spans="1:21" ht="14.65" customHeight="1" x14ac:dyDescent="0.25">
      <c r="A298" s="82" t="s">
        <v>119</v>
      </c>
      <c r="B298" s="83"/>
      <c r="C298" s="84"/>
      <c r="D298" s="43">
        <f>D290+D139</f>
        <v>458.30000000000007</v>
      </c>
      <c r="E298" s="63">
        <f t="shared" ref="E298:F298" si="76">E290+E139</f>
        <v>455.70000000000005</v>
      </c>
      <c r="F298" s="63">
        <f t="shared" si="76"/>
        <v>1814.1000000000001</v>
      </c>
      <c r="G298" s="85">
        <f>G290+G139</f>
        <v>13552.68</v>
      </c>
      <c r="H298" s="86"/>
      <c r="I298" s="47">
        <f t="shared" ref="I298:U298" si="77">I290+I139</f>
        <v>6.2000000000000011</v>
      </c>
      <c r="J298" s="47">
        <f t="shared" si="77"/>
        <v>316.60000000000002</v>
      </c>
      <c r="K298" s="47">
        <f t="shared" si="77"/>
        <v>3529.5</v>
      </c>
      <c r="L298" s="47">
        <f t="shared" si="77"/>
        <v>53.349999999999994</v>
      </c>
      <c r="M298" s="47">
        <f t="shared" si="77"/>
        <v>7</v>
      </c>
      <c r="N298" s="47">
        <f t="shared" si="77"/>
        <v>5537.8</v>
      </c>
      <c r="O298" s="47">
        <f t="shared" si="77"/>
        <v>1257.3999999999999</v>
      </c>
      <c r="P298" s="47">
        <f t="shared" si="77"/>
        <v>5531.5</v>
      </c>
      <c r="Q298" s="47">
        <f t="shared" si="77"/>
        <v>65.700000000000017</v>
      </c>
      <c r="R298" s="47">
        <f t="shared" si="77"/>
        <v>5535.6</v>
      </c>
      <c r="S298" s="47">
        <f t="shared" si="77"/>
        <v>5.69</v>
      </c>
      <c r="T298" s="47">
        <f t="shared" si="77"/>
        <v>15.399999999999999</v>
      </c>
      <c r="U298" s="47">
        <f t="shared" si="77"/>
        <v>0.16</v>
      </c>
    </row>
    <row r="299" spans="1:21" ht="14.65" customHeight="1" x14ac:dyDescent="0.25">
      <c r="A299" s="87" t="s">
        <v>120</v>
      </c>
      <c r="B299" s="88"/>
      <c r="C299" s="89"/>
      <c r="D299" s="44">
        <f>D298/10</f>
        <v>45.830000000000005</v>
      </c>
      <c r="E299" s="44">
        <f t="shared" ref="E299:F299" si="78">E298/10</f>
        <v>45.570000000000007</v>
      </c>
      <c r="F299" s="44">
        <f t="shared" si="78"/>
        <v>181.41000000000003</v>
      </c>
      <c r="G299" s="69">
        <f>G298/10</f>
        <v>1355.268</v>
      </c>
      <c r="H299" s="70"/>
      <c r="I299" s="44">
        <f>I298/10</f>
        <v>0.62000000000000011</v>
      </c>
      <c r="J299" s="44">
        <f t="shared" ref="J299:U299" si="79">J298/10</f>
        <v>31.660000000000004</v>
      </c>
      <c r="K299" s="47">
        <f t="shared" si="79"/>
        <v>352.95</v>
      </c>
      <c r="L299" s="44">
        <f t="shared" si="79"/>
        <v>5.3349999999999991</v>
      </c>
      <c r="M299" s="44">
        <f t="shared" si="79"/>
        <v>0.7</v>
      </c>
      <c r="N299" s="44">
        <f t="shared" si="79"/>
        <v>553.78</v>
      </c>
      <c r="O299" s="44">
        <f t="shared" si="79"/>
        <v>125.73999999999998</v>
      </c>
      <c r="P299" s="44">
        <f t="shared" si="79"/>
        <v>553.15</v>
      </c>
      <c r="Q299" s="44">
        <f t="shared" si="79"/>
        <v>6.5700000000000021</v>
      </c>
      <c r="R299" s="44">
        <f t="shared" si="79"/>
        <v>553.56000000000006</v>
      </c>
      <c r="S299" s="44">
        <f t="shared" si="79"/>
        <v>0.56900000000000006</v>
      </c>
      <c r="T299" s="44">
        <f t="shared" si="79"/>
        <v>1.5399999999999998</v>
      </c>
      <c r="U299" s="44">
        <f t="shared" si="79"/>
        <v>1.6E-2</v>
      </c>
    </row>
    <row r="300" spans="1:21" ht="14.65" customHeight="1" x14ac:dyDescent="0.25">
      <c r="A300" s="90" t="s">
        <v>121</v>
      </c>
      <c r="B300" s="91"/>
      <c r="C300" s="92"/>
      <c r="D300" s="48">
        <v>1</v>
      </c>
      <c r="E300" s="48">
        <v>1</v>
      </c>
      <c r="F300" s="48">
        <v>4</v>
      </c>
      <c r="G300" s="22"/>
      <c r="H300" s="22"/>
      <c r="I300" s="22"/>
      <c r="J300" s="51"/>
      <c r="K300" s="51"/>
      <c r="L300" s="51"/>
      <c r="M300" s="51"/>
    </row>
    <row r="303" spans="1:21" ht="14.65" customHeight="1" x14ac:dyDescent="0.25">
      <c r="A303" s="81" t="s">
        <v>122</v>
      </c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</row>
    <row r="304" spans="1:21" ht="21.6" customHeight="1" x14ac:dyDescent="0.25">
      <c r="A304" s="77" t="s">
        <v>123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</row>
    <row r="305" spans="1:22" ht="19.149999999999999" customHeight="1" x14ac:dyDescent="0.25">
      <c r="A305" s="77" t="s">
        <v>124</v>
      </c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</row>
    <row r="306" spans="1:22" ht="18" customHeight="1" x14ac:dyDescent="0.25">
      <c r="A306" s="77" t="s">
        <v>125</v>
      </c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</row>
    <row r="307" spans="1:22" ht="14.65" customHeight="1" x14ac:dyDescent="0.25">
      <c r="A307" s="79"/>
      <c r="B307" s="79"/>
      <c r="C307" s="79"/>
      <c r="D307" s="79"/>
      <c r="E307" s="79"/>
      <c r="F307" s="79"/>
      <c r="G307" s="79"/>
    </row>
    <row r="308" spans="1:22" ht="21" customHeight="1" x14ac:dyDescent="0.25">
      <c r="A308" s="76" t="s">
        <v>126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</row>
    <row r="309" spans="1:22" ht="14.65" customHeight="1" x14ac:dyDescent="0.25">
      <c r="A309" s="77" t="s">
        <v>127</v>
      </c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</row>
    <row r="310" spans="1:22" ht="14.65" customHeight="1" x14ac:dyDescent="0.25">
      <c r="A310" s="80" t="s">
        <v>128</v>
      </c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</row>
    <row r="311" spans="1:22" ht="14.65" customHeight="1" x14ac:dyDescent="0.2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1:22" ht="29.45" customHeight="1" x14ac:dyDescent="0.25">
      <c r="A312" s="73" t="s">
        <v>129</v>
      </c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</row>
    <row r="313" spans="1:22" ht="15" customHeight="1" x14ac:dyDescent="0.25">
      <c r="A313" s="74" t="s">
        <v>130</v>
      </c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</row>
    <row r="314" spans="1:22" ht="14.65" customHeight="1" x14ac:dyDescent="0.25">
      <c r="A314" s="75" t="s">
        <v>131</v>
      </c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</row>
  </sheetData>
  <mergeCells count="254">
    <mergeCell ref="I5:M5"/>
    <mergeCell ref="N5:U5"/>
    <mergeCell ref="A5:A6"/>
    <mergeCell ref="B5:B6"/>
    <mergeCell ref="C5:C6"/>
    <mergeCell ref="D5:D6"/>
    <mergeCell ref="E5:G5"/>
    <mergeCell ref="A31:C31"/>
    <mergeCell ref="D31:H31"/>
    <mergeCell ref="A25:D25"/>
    <mergeCell ref="A29:C29"/>
    <mergeCell ref="D29:H29"/>
    <mergeCell ref="A30:C30"/>
    <mergeCell ref="D30:H30"/>
    <mergeCell ref="A1:C1"/>
    <mergeCell ref="D1:H1"/>
    <mergeCell ref="A2:C2"/>
    <mergeCell ref="D2:H2"/>
    <mergeCell ref="A3:C3"/>
    <mergeCell ref="D3:H3"/>
    <mergeCell ref="H5:H6"/>
    <mergeCell ref="A23:C23"/>
    <mergeCell ref="A24:D24"/>
    <mergeCell ref="A12:C12"/>
    <mergeCell ref="A13:B13"/>
    <mergeCell ref="A15:C15"/>
    <mergeCell ref="A51:C51"/>
    <mergeCell ref="A52:D52"/>
    <mergeCell ref="A53:D53"/>
    <mergeCell ref="A54:C54"/>
    <mergeCell ref="D54:H54"/>
    <mergeCell ref="I33:M33"/>
    <mergeCell ref="N33:U33"/>
    <mergeCell ref="A40:C40"/>
    <mergeCell ref="A43:C43"/>
    <mergeCell ref="A33:A34"/>
    <mergeCell ref="B33:B34"/>
    <mergeCell ref="C33:C34"/>
    <mergeCell ref="D33:D34"/>
    <mergeCell ref="E33:G33"/>
    <mergeCell ref="H33:H34"/>
    <mergeCell ref="A55:C55"/>
    <mergeCell ref="D55:H55"/>
    <mergeCell ref="A56:C56"/>
    <mergeCell ref="D56:H56"/>
    <mergeCell ref="A57:A58"/>
    <mergeCell ref="B57:B58"/>
    <mergeCell ref="C57:C58"/>
    <mergeCell ref="D57:D58"/>
    <mergeCell ref="E57:G57"/>
    <mergeCell ref="A66:C66"/>
    <mergeCell ref="A74:C74"/>
    <mergeCell ref="A75:D75"/>
    <mergeCell ref="A76:D76"/>
    <mergeCell ref="A83:C83"/>
    <mergeCell ref="D83:H83"/>
    <mergeCell ref="H57:H58"/>
    <mergeCell ref="I57:M57"/>
    <mergeCell ref="N57:U57"/>
    <mergeCell ref="A63:C63"/>
    <mergeCell ref="A64:B64"/>
    <mergeCell ref="A84:C84"/>
    <mergeCell ref="D84:H84"/>
    <mergeCell ref="A85:C85"/>
    <mergeCell ref="D85:H85"/>
    <mergeCell ref="A86:A87"/>
    <mergeCell ref="B86:B87"/>
    <mergeCell ref="C86:C87"/>
    <mergeCell ref="D86:D87"/>
    <mergeCell ref="E86:G86"/>
    <mergeCell ref="A96:C96"/>
    <mergeCell ref="A104:C104"/>
    <mergeCell ref="A105:D105"/>
    <mergeCell ref="A106:D106"/>
    <mergeCell ref="A111:C111"/>
    <mergeCell ref="D111:H111"/>
    <mergeCell ref="H86:H87"/>
    <mergeCell ref="I86:M86"/>
    <mergeCell ref="N86:U86"/>
    <mergeCell ref="A93:C93"/>
    <mergeCell ref="A94:B94"/>
    <mergeCell ref="H114:H115"/>
    <mergeCell ref="I114:M114"/>
    <mergeCell ref="N114:U114"/>
    <mergeCell ref="A120:C120"/>
    <mergeCell ref="A112:C112"/>
    <mergeCell ref="D112:H112"/>
    <mergeCell ref="A113:C113"/>
    <mergeCell ref="D113:H113"/>
    <mergeCell ref="A114:A115"/>
    <mergeCell ref="B114:B115"/>
    <mergeCell ref="C114:C115"/>
    <mergeCell ref="D114:D115"/>
    <mergeCell ref="E114:G114"/>
    <mergeCell ref="A121:B121"/>
    <mergeCell ref="A123:C123"/>
    <mergeCell ref="A132:C132"/>
    <mergeCell ref="A133:D133"/>
    <mergeCell ref="A134:D134"/>
    <mergeCell ref="A142:C142"/>
    <mergeCell ref="D142:H142"/>
    <mergeCell ref="F137:F138"/>
    <mergeCell ref="G137:H138"/>
    <mergeCell ref="I137:M137"/>
    <mergeCell ref="A135:U135"/>
    <mergeCell ref="A136:C138"/>
    <mergeCell ref="D136:U136"/>
    <mergeCell ref="D137:D138"/>
    <mergeCell ref="E137:E138"/>
    <mergeCell ref="A143:C143"/>
    <mergeCell ref="D143:H143"/>
    <mergeCell ref="A144:C144"/>
    <mergeCell ref="D144:H144"/>
    <mergeCell ref="A173:C173"/>
    <mergeCell ref="D173:H173"/>
    <mergeCell ref="H146:H147"/>
    <mergeCell ref="I146:M146"/>
    <mergeCell ref="N146:U146"/>
    <mergeCell ref="A153:C153"/>
    <mergeCell ref="A154:B154"/>
    <mergeCell ref="A174:C174"/>
    <mergeCell ref="D174:H174"/>
    <mergeCell ref="A146:A147"/>
    <mergeCell ref="B146:B147"/>
    <mergeCell ref="C146:C147"/>
    <mergeCell ref="D146:D147"/>
    <mergeCell ref="E146:G146"/>
    <mergeCell ref="A156:C156"/>
    <mergeCell ref="A163:C163"/>
    <mergeCell ref="A164:D164"/>
    <mergeCell ref="A165:D165"/>
    <mergeCell ref="A175:C175"/>
    <mergeCell ref="D175:H175"/>
    <mergeCell ref="A177:A178"/>
    <mergeCell ref="B177:B178"/>
    <mergeCell ref="C177:C178"/>
    <mergeCell ref="D177:D178"/>
    <mergeCell ref="E177:G177"/>
    <mergeCell ref="A187:C187"/>
    <mergeCell ref="A195:C195"/>
    <mergeCell ref="A196:D196"/>
    <mergeCell ref="A197:D197"/>
    <mergeCell ref="A200:C200"/>
    <mergeCell ref="D200:H200"/>
    <mergeCell ref="H177:H178"/>
    <mergeCell ref="I177:M177"/>
    <mergeCell ref="N177:U177"/>
    <mergeCell ref="A184:C184"/>
    <mergeCell ref="A185:B185"/>
    <mergeCell ref="A201:C201"/>
    <mergeCell ref="D201:H201"/>
    <mergeCell ref="A202:C202"/>
    <mergeCell ref="D202:H202"/>
    <mergeCell ref="A204:A205"/>
    <mergeCell ref="B204:B205"/>
    <mergeCell ref="C204:C205"/>
    <mergeCell ref="D204:D205"/>
    <mergeCell ref="E204:G204"/>
    <mergeCell ref="A229:C229"/>
    <mergeCell ref="D229:H229"/>
    <mergeCell ref="A213:C213"/>
    <mergeCell ref="A221:C221"/>
    <mergeCell ref="A222:D222"/>
    <mergeCell ref="A223:D223"/>
    <mergeCell ref="H204:H205"/>
    <mergeCell ref="I204:M204"/>
    <mergeCell ref="N204:U204"/>
    <mergeCell ref="A210:C210"/>
    <mergeCell ref="A211:B211"/>
    <mergeCell ref="N233:U233"/>
    <mergeCell ref="A240:C240"/>
    <mergeCell ref="A230:C230"/>
    <mergeCell ref="D230:H230"/>
    <mergeCell ref="A231:C231"/>
    <mergeCell ref="D231:H231"/>
    <mergeCell ref="A233:A234"/>
    <mergeCell ref="B233:B234"/>
    <mergeCell ref="C233:C234"/>
    <mergeCell ref="D233:D234"/>
    <mergeCell ref="E233:G233"/>
    <mergeCell ref="E263:G263"/>
    <mergeCell ref="A243:C243"/>
    <mergeCell ref="A250:C250"/>
    <mergeCell ref="A251:D251"/>
    <mergeCell ref="A252:D252"/>
    <mergeCell ref="A259:C259"/>
    <mergeCell ref="D259:H259"/>
    <mergeCell ref="H233:H234"/>
    <mergeCell ref="I233:M233"/>
    <mergeCell ref="A241:B241"/>
    <mergeCell ref="A286:U286"/>
    <mergeCell ref="N137:U137"/>
    <mergeCell ref="A139:C139"/>
    <mergeCell ref="G139:H139"/>
    <mergeCell ref="A140:C140"/>
    <mergeCell ref="G140:H140"/>
    <mergeCell ref="A141:C141"/>
    <mergeCell ref="J141:M141"/>
    <mergeCell ref="A273:C273"/>
    <mergeCell ref="A281:C281"/>
    <mergeCell ref="A282:D282"/>
    <mergeCell ref="A283:D283"/>
    <mergeCell ref="H263:H264"/>
    <mergeCell ref="I263:M263"/>
    <mergeCell ref="N263:U263"/>
    <mergeCell ref="A270:C270"/>
    <mergeCell ref="A260:C260"/>
    <mergeCell ref="D260:H260"/>
    <mergeCell ref="A261:C261"/>
    <mergeCell ref="D261:H261"/>
    <mergeCell ref="A263:A264"/>
    <mergeCell ref="B263:B264"/>
    <mergeCell ref="C263:C264"/>
    <mergeCell ref="D263:D264"/>
    <mergeCell ref="I296:M296"/>
    <mergeCell ref="N296:U296"/>
    <mergeCell ref="A290:C290"/>
    <mergeCell ref="G290:H290"/>
    <mergeCell ref="A291:C291"/>
    <mergeCell ref="G291:H291"/>
    <mergeCell ref="A292:C292"/>
    <mergeCell ref="J292:M292"/>
    <mergeCell ref="A287:C289"/>
    <mergeCell ref="D287:U287"/>
    <mergeCell ref="D288:D289"/>
    <mergeCell ref="E288:E289"/>
    <mergeCell ref="F288:F289"/>
    <mergeCell ref="G288:H289"/>
    <mergeCell ref="I288:M288"/>
    <mergeCell ref="N288:U288"/>
    <mergeCell ref="G299:H299"/>
    <mergeCell ref="A271:B271"/>
    <mergeCell ref="A312:U312"/>
    <mergeCell ref="A313:U313"/>
    <mergeCell ref="A314:U314"/>
    <mergeCell ref="A308:V308"/>
    <mergeCell ref="A309:V309"/>
    <mergeCell ref="A304:U304"/>
    <mergeCell ref="A305:U305"/>
    <mergeCell ref="A306:U306"/>
    <mergeCell ref="A307:G307"/>
    <mergeCell ref="A310:U310"/>
    <mergeCell ref="A303:U303"/>
    <mergeCell ref="A298:C298"/>
    <mergeCell ref="G298:H298"/>
    <mergeCell ref="A299:C299"/>
    <mergeCell ref="A300:C300"/>
    <mergeCell ref="A294:U294"/>
    <mergeCell ref="A295:C297"/>
    <mergeCell ref="D295:U295"/>
    <mergeCell ref="D296:D297"/>
    <mergeCell ref="E296:E297"/>
    <mergeCell ref="F296:F297"/>
    <mergeCell ref="G296:H297"/>
  </mergeCells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1"/>
  <sheetViews>
    <sheetView view="pageLayout" zoomScale="110" zoomScaleNormal="90" zoomScalePageLayoutView="110" workbookViewId="0">
      <selection activeCell="F301" sqref="F301"/>
    </sheetView>
  </sheetViews>
  <sheetFormatPr defaultRowHeight="14.65" customHeight="1" x14ac:dyDescent="0.25"/>
  <cols>
    <col min="3" max="3" width="19" customWidth="1"/>
    <col min="4" max="4" width="7.28515625" customWidth="1"/>
    <col min="5" max="5" width="5.7109375" customWidth="1"/>
    <col min="6" max="6" width="6.140625" customWidth="1"/>
    <col min="7" max="7" width="6" customWidth="1"/>
    <col min="8" max="8" width="7.42578125" customWidth="1"/>
    <col min="9" max="9" width="4.5703125" customWidth="1"/>
    <col min="10" max="10" width="4.42578125" customWidth="1"/>
    <col min="11" max="11" width="4.28515625" customWidth="1"/>
    <col min="12" max="12" width="4.7109375" customWidth="1"/>
    <col min="13" max="13" width="4" customWidth="1"/>
    <col min="14" max="14" width="5.5703125" customWidth="1"/>
    <col min="15" max="15" width="5" customWidth="1"/>
    <col min="16" max="16" width="5.5703125" customWidth="1"/>
    <col min="17" max="17" width="4" customWidth="1"/>
    <col min="18" max="18" width="6" customWidth="1"/>
    <col min="19" max="19" width="5.5703125" customWidth="1"/>
    <col min="20" max="20" width="3.85546875" customWidth="1"/>
    <col min="21" max="21" width="4.7109375" customWidth="1"/>
  </cols>
  <sheetData>
    <row r="1" spans="1:21" ht="14.65" customHeight="1" x14ac:dyDescent="0.25">
      <c r="A1" s="132" t="s">
        <v>97</v>
      </c>
      <c r="B1" s="132"/>
      <c r="C1" s="132"/>
      <c r="D1" s="132" t="s">
        <v>0</v>
      </c>
      <c r="E1" s="132"/>
      <c r="F1" s="132"/>
      <c r="G1" s="132"/>
      <c r="H1" s="132"/>
    </row>
    <row r="2" spans="1:21" ht="14.65" customHeight="1" x14ac:dyDescent="0.25">
      <c r="A2" s="132" t="s">
        <v>1</v>
      </c>
      <c r="B2" s="132"/>
      <c r="C2" s="132"/>
      <c r="D2" s="132" t="s">
        <v>2</v>
      </c>
      <c r="E2" s="132"/>
      <c r="F2" s="132"/>
      <c r="G2" s="132"/>
      <c r="H2" s="132"/>
    </row>
    <row r="3" spans="1:21" ht="14.65" customHeight="1" x14ac:dyDescent="0.25">
      <c r="A3" s="132" t="s">
        <v>3</v>
      </c>
      <c r="B3" s="132"/>
      <c r="C3" s="132"/>
      <c r="D3" s="132" t="s">
        <v>140</v>
      </c>
      <c r="E3" s="132"/>
      <c r="F3" s="132"/>
      <c r="G3" s="132"/>
      <c r="H3" s="132"/>
    </row>
    <row r="5" spans="1:21" ht="29.65" customHeight="1" x14ac:dyDescent="0.25">
      <c r="A5" s="133" t="s">
        <v>5</v>
      </c>
      <c r="B5" s="133" t="s">
        <v>6</v>
      </c>
      <c r="C5" s="135" t="s">
        <v>7</v>
      </c>
      <c r="D5" s="133" t="s">
        <v>8</v>
      </c>
      <c r="E5" s="129" t="s">
        <v>9</v>
      </c>
      <c r="F5" s="130"/>
      <c r="G5" s="131"/>
      <c r="H5" s="127" t="s">
        <v>10</v>
      </c>
      <c r="I5" s="129" t="s">
        <v>11</v>
      </c>
      <c r="J5" s="130"/>
      <c r="K5" s="130"/>
      <c r="L5" s="130"/>
      <c r="M5" s="131"/>
      <c r="N5" s="129" t="s">
        <v>12</v>
      </c>
      <c r="O5" s="130"/>
      <c r="P5" s="130"/>
      <c r="Q5" s="130"/>
      <c r="R5" s="130"/>
      <c r="S5" s="130"/>
      <c r="T5" s="130"/>
      <c r="U5" s="131"/>
    </row>
    <row r="6" spans="1:21" ht="36.4" customHeight="1" x14ac:dyDescent="0.25">
      <c r="A6" s="134"/>
      <c r="B6" s="134"/>
      <c r="C6" s="136"/>
      <c r="D6" s="134"/>
      <c r="E6" s="1" t="s">
        <v>13</v>
      </c>
      <c r="F6" s="1" t="s">
        <v>14</v>
      </c>
      <c r="G6" s="1" t="s">
        <v>15</v>
      </c>
      <c r="H6" s="128"/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2" t="s">
        <v>22</v>
      </c>
      <c r="P6" s="1" t="s">
        <v>23</v>
      </c>
      <c r="Q6" s="2" t="s">
        <v>24</v>
      </c>
      <c r="R6" s="1" t="s">
        <v>25</v>
      </c>
      <c r="S6" s="1" t="s">
        <v>26</v>
      </c>
      <c r="T6" s="1" t="s">
        <v>27</v>
      </c>
      <c r="U6" s="1" t="s">
        <v>28</v>
      </c>
    </row>
    <row r="7" spans="1:21" ht="14.65" customHeight="1" x14ac:dyDescent="0.25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ht="30.75" customHeight="1" x14ac:dyDescent="0.25">
      <c r="A8" s="6">
        <v>2008</v>
      </c>
      <c r="B8" s="6">
        <v>189</v>
      </c>
      <c r="C8" s="7" t="s">
        <v>30</v>
      </c>
      <c r="D8" s="6">
        <v>200</v>
      </c>
      <c r="E8" s="8">
        <v>12.6</v>
      </c>
      <c r="F8" s="8">
        <v>13.8</v>
      </c>
      <c r="G8" s="8">
        <v>39.700000000000003</v>
      </c>
      <c r="H8" s="9">
        <f>E8*4.1+F8*9.3+G8*4.1</f>
        <v>342.77</v>
      </c>
      <c r="I8" s="8">
        <v>0.1</v>
      </c>
      <c r="J8" s="8">
        <v>0.3</v>
      </c>
      <c r="K8" s="9">
        <v>140.1</v>
      </c>
      <c r="L8" s="8">
        <v>5.4</v>
      </c>
      <c r="M8" s="8">
        <v>0.2</v>
      </c>
      <c r="N8" s="8">
        <v>142.6</v>
      </c>
      <c r="O8" s="10">
        <v>25.6</v>
      </c>
      <c r="P8" s="8">
        <v>95.4</v>
      </c>
      <c r="Q8" s="10">
        <v>0.8</v>
      </c>
      <c r="R8" s="8">
        <v>42.8</v>
      </c>
      <c r="S8" s="8">
        <v>0.2</v>
      </c>
      <c r="T8" s="8">
        <v>1.6</v>
      </c>
      <c r="U8" s="27">
        <v>2.5000000000000001E-2</v>
      </c>
    </row>
    <row r="9" spans="1:21" ht="12.4" customHeight="1" x14ac:dyDescent="0.25">
      <c r="A9" s="6">
        <v>2008</v>
      </c>
      <c r="B9" s="6">
        <v>430</v>
      </c>
      <c r="C9" s="7" t="s">
        <v>31</v>
      </c>
      <c r="D9" s="6" t="s">
        <v>32</v>
      </c>
      <c r="E9" s="8">
        <v>0</v>
      </c>
      <c r="F9" s="8">
        <v>0</v>
      </c>
      <c r="G9" s="8">
        <v>9.6999999999999993</v>
      </c>
      <c r="H9" s="9">
        <f>E9*4.1+F9*9.3+G9*4.1</f>
        <v>39.769999999999996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5.9</v>
      </c>
      <c r="O9" s="10">
        <v>1.3</v>
      </c>
      <c r="P9" s="8">
        <v>0</v>
      </c>
      <c r="Q9" s="10">
        <v>0</v>
      </c>
      <c r="R9" s="8">
        <v>0.7</v>
      </c>
      <c r="S9" s="8">
        <v>0</v>
      </c>
      <c r="T9" s="8">
        <v>0</v>
      </c>
      <c r="U9" s="8">
        <v>0</v>
      </c>
    </row>
    <row r="10" spans="1:21" ht="12.4" customHeight="1" x14ac:dyDescent="0.25">
      <c r="A10" s="6">
        <v>2008</v>
      </c>
      <c r="B10" s="6">
        <v>3</v>
      </c>
      <c r="C10" s="7" t="s">
        <v>33</v>
      </c>
      <c r="D10" s="6" t="s">
        <v>34</v>
      </c>
      <c r="E10" s="8">
        <v>6.5</v>
      </c>
      <c r="F10" s="8">
        <v>5.6</v>
      </c>
      <c r="G10" s="8">
        <v>20.6</v>
      </c>
      <c r="H10" s="9">
        <f>E10*4.1+F10*9.3+G10*4.1</f>
        <v>163.19</v>
      </c>
      <c r="I10" s="8">
        <v>0.1</v>
      </c>
      <c r="J10" s="8">
        <v>0.1</v>
      </c>
      <c r="K10" s="8">
        <v>0</v>
      </c>
      <c r="L10" s="8">
        <v>0</v>
      </c>
      <c r="M10" s="8">
        <v>0.1</v>
      </c>
      <c r="N10" s="8">
        <v>139.6</v>
      </c>
      <c r="O10" s="10">
        <v>10.5</v>
      </c>
      <c r="P10" s="8">
        <v>101</v>
      </c>
      <c r="Q10" s="10">
        <v>0.6</v>
      </c>
      <c r="R10" s="8">
        <v>50</v>
      </c>
      <c r="S10" s="8">
        <v>0</v>
      </c>
      <c r="T10" s="8">
        <v>0</v>
      </c>
      <c r="U10" s="8">
        <v>0</v>
      </c>
    </row>
    <row r="11" spans="1:21" ht="12.4" customHeight="1" x14ac:dyDescent="0.25">
      <c r="A11" s="6">
        <v>2008</v>
      </c>
      <c r="B11" s="6" t="s">
        <v>35</v>
      </c>
      <c r="C11" s="7" t="s">
        <v>36</v>
      </c>
      <c r="D11" s="11">
        <v>100</v>
      </c>
      <c r="E11" s="8">
        <v>0.4</v>
      </c>
      <c r="F11" s="8">
        <v>0.4</v>
      </c>
      <c r="G11" s="8">
        <v>9.8000000000000007</v>
      </c>
      <c r="H11" s="9">
        <f>E11*4.1+F11*9.3+G11*4.1</f>
        <v>45.54</v>
      </c>
      <c r="I11" s="8">
        <v>0</v>
      </c>
      <c r="J11" s="8">
        <v>10</v>
      </c>
      <c r="K11" s="8">
        <v>0</v>
      </c>
      <c r="L11" s="8">
        <v>0</v>
      </c>
      <c r="M11" s="8">
        <v>0</v>
      </c>
      <c r="N11" s="8">
        <v>16</v>
      </c>
      <c r="O11" s="10">
        <v>8</v>
      </c>
      <c r="P11" s="8">
        <v>11</v>
      </c>
      <c r="Q11" s="10">
        <v>2.2000000000000002</v>
      </c>
      <c r="R11" s="8">
        <v>278</v>
      </c>
      <c r="S11" s="8">
        <v>0.02</v>
      </c>
      <c r="T11" s="8">
        <v>0</v>
      </c>
      <c r="U11" s="8">
        <v>0</v>
      </c>
    </row>
    <row r="12" spans="1:21" ht="12.4" customHeight="1" x14ac:dyDescent="0.25">
      <c r="A12" s="124" t="s">
        <v>37</v>
      </c>
      <c r="B12" s="125"/>
      <c r="C12" s="125"/>
      <c r="D12" s="12">
        <v>555</v>
      </c>
      <c r="E12" s="14">
        <f t="shared" ref="E12:U12" si="0">SUM(E8:E11)</f>
        <v>19.5</v>
      </c>
      <c r="F12" s="14">
        <f t="shared" si="0"/>
        <v>19.799999999999997</v>
      </c>
      <c r="G12" s="14">
        <f t="shared" si="0"/>
        <v>79.8</v>
      </c>
      <c r="H12" s="14">
        <f t="shared" si="0"/>
        <v>591.27</v>
      </c>
      <c r="I12" s="14">
        <f t="shared" si="0"/>
        <v>0.2</v>
      </c>
      <c r="J12" s="14">
        <f t="shared" si="0"/>
        <v>10.4</v>
      </c>
      <c r="K12" s="14">
        <f>SUM(K8:K11)</f>
        <v>140.1</v>
      </c>
      <c r="L12" s="14">
        <f t="shared" si="0"/>
        <v>5.4</v>
      </c>
      <c r="M12" s="14">
        <f t="shared" si="0"/>
        <v>0.30000000000000004</v>
      </c>
      <c r="N12" s="14">
        <f t="shared" si="0"/>
        <v>304.10000000000002</v>
      </c>
      <c r="O12" s="14">
        <f t="shared" si="0"/>
        <v>45.400000000000006</v>
      </c>
      <c r="P12" s="14">
        <f t="shared" si="0"/>
        <v>207.4</v>
      </c>
      <c r="Q12" s="14">
        <f t="shared" si="0"/>
        <v>3.6</v>
      </c>
      <c r="R12" s="14">
        <f t="shared" si="0"/>
        <v>371.5</v>
      </c>
      <c r="S12" s="14">
        <f t="shared" si="0"/>
        <v>0.22</v>
      </c>
      <c r="T12" s="14">
        <f t="shared" si="0"/>
        <v>1.6</v>
      </c>
      <c r="U12" s="41">
        <f t="shared" si="0"/>
        <v>2.5000000000000001E-2</v>
      </c>
    </row>
    <row r="13" spans="1:21" ht="14.65" customHeight="1" x14ac:dyDescent="0.25">
      <c r="A13" s="17" t="s">
        <v>40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</row>
    <row r="14" spans="1:21" ht="12.4" customHeight="1" x14ac:dyDescent="0.25">
      <c r="A14" s="6">
        <v>2008</v>
      </c>
      <c r="B14" s="6">
        <v>2</v>
      </c>
      <c r="C14" s="7" t="s">
        <v>41</v>
      </c>
      <c r="D14" s="6">
        <v>100</v>
      </c>
      <c r="E14" s="53">
        <v>1.4</v>
      </c>
      <c r="F14" s="53">
        <v>0.2</v>
      </c>
      <c r="G14" s="53">
        <v>8.3000000000000007</v>
      </c>
      <c r="H14" s="9">
        <f t="shared" ref="H14:H19" si="1">E14*4.1+F14*9.3+G14*4.1</f>
        <v>41.63</v>
      </c>
      <c r="I14" s="8">
        <v>0</v>
      </c>
      <c r="J14" s="8">
        <v>3</v>
      </c>
      <c r="K14" s="8">
        <v>0</v>
      </c>
      <c r="L14" s="8">
        <v>0</v>
      </c>
      <c r="M14" s="8">
        <v>0</v>
      </c>
      <c r="N14" s="8">
        <v>13.8</v>
      </c>
      <c r="O14" s="10">
        <v>8.4</v>
      </c>
      <c r="P14" s="8">
        <v>14.4</v>
      </c>
      <c r="Q14" s="10">
        <v>0.4</v>
      </c>
      <c r="R14" s="8">
        <v>84.6</v>
      </c>
      <c r="S14" s="8">
        <v>0</v>
      </c>
      <c r="T14" s="8">
        <v>0</v>
      </c>
      <c r="U14" s="8">
        <v>0</v>
      </c>
    </row>
    <row r="15" spans="1:21" ht="30.75" customHeight="1" x14ac:dyDescent="0.25">
      <c r="A15" s="6">
        <v>2011</v>
      </c>
      <c r="B15" s="6">
        <v>102</v>
      </c>
      <c r="C15" s="7" t="s">
        <v>139</v>
      </c>
      <c r="D15" s="6">
        <v>250</v>
      </c>
      <c r="E15" s="8">
        <v>7.5</v>
      </c>
      <c r="F15" s="8">
        <v>6.9</v>
      </c>
      <c r="G15" s="8">
        <v>18.899999999999999</v>
      </c>
      <c r="H15" s="9">
        <f t="shared" si="1"/>
        <v>172.40999999999997</v>
      </c>
      <c r="I15" s="8">
        <v>0.2</v>
      </c>
      <c r="J15" s="8">
        <v>4.7</v>
      </c>
      <c r="K15" s="8">
        <v>0.3</v>
      </c>
      <c r="L15" s="8">
        <v>0</v>
      </c>
      <c r="M15" s="8">
        <v>0.1</v>
      </c>
      <c r="N15" s="8">
        <v>36.9</v>
      </c>
      <c r="O15" s="10">
        <v>33.799999999999997</v>
      </c>
      <c r="P15" s="8">
        <v>94</v>
      </c>
      <c r="Q15" s="10">
        <v>2.1</v>
      </c>
      <c r="R15" s="8">
        <v>6.5</v>
      </c>
      <c r="S15" s="8">
        <v>0.08</v>
      </c>
      <c r="T15" s="8">
        <v>0</v>
      </c>
      <c r="U15" s="8">
        <v>0</v>
      </c>
    </row>
    <row r="16" spans="1:21" ht="31.9" customHeight="1" x14ac:dyDescent="0.25">
      <c r="A16" s="6">
        <v>2011</v>
      </c>
      <c r="B16" s="6">
        <v>295</v>
      </c>
      <c r="C16" s="7" t="s">
        <v>43</v>
      </c>
      <c r="D16" s="6">
        <v>100</v>
      </c>
      <c r="E16" s="8">
        <v>12.7</v>
      </c>
      <c r="F16" s="8">
        <v>16.100000000000001</v>
      </c>
      <c r="G16" s="8">
        <v>11.4</v>
      </c>
      <c r="H16" s="9">
        <f t="shared" si="1"/>
        <v>248.54000000000002</v>
      </c>
      <c r="I16" s="8">
        <v>0.1</v>
      </c>
      <c r="J16" s="8">
        <v>0.4</v>
      </c>
      <c r="K16" s="8">
        <v>0</v>
      </c>
      <c r="L16" s="8">
        <v>0</v>
      </c>
      <c r="M16" s="8">
        <v>0.1</v>
      </c>
      <c r="N16" s="8">
        <v>22.4</v>
      </c>
      <c r="O16" s="10">
        <v>18.600000000000001</v>
      </c>
      <c r="P16" s="8">
        <v>131.1</v>
      </c>
      <c r="Q16" s="10">
        <v>1.1000000000000001</v>
      </c>
      <c r="R16" s="8">
        <v>16.600000000000001</v>
      </c>
      <c r="S16" s="8">
        <v>0.09</v>
      </c>
      <c r="T16" s="8">
        <v>0</v>
      </c>
      <c r="U16" s="8">
        <v>0</v>
      </c>
    </row>
    <row r="17" spans="1:21" ht="21.75" customHeight="1" x14ac:dyDescent="0.25">
      <c r="A17" s="6">
        <v>2008</v>
      </c>
      <c r="B17" s="6">
        <v>141</v>
      </c>
      <c r="C17" s="7" t="s">
        <v>44</v>
      </c>
      <c r="D17" s="6">
        <v>180</v>
      </c>
      <c r="E17" s="8">
        <v>4.0999999999999996</v>
      </c>
      <c r="F17" s="8">
        <v>4.2</v>
      </c>
      <c r="G17" s="8">
        <v>55.7</v>
      </c>
      <c r="H17" s="9">
        <f t="shared" si="1"/>
        <v>284.24</v>
      </c>
      <c r="I17" s="8">
        <v>0.2</v>
      </c>
      <c r="J17" s="8">
        <v>14.7</v>
      </c>
      <c r="K17" s="18">
        <v>315.60000000000002</v>
      </c>
      <c r="L17" s="8">
        <v>0</v>
      </c>
      <c r="M17" s="8">
        <v>0.3</v>
      </c>
      <c r="N17" s="8">
        <v>203.6</v>
      </c>
      <c r="O17" s="10">
        <v>38.200000000000003</v>
      </c>
      <c r="P17" s="8">
        <v>129.1</v>
      </c>
      <c r="Q17" s="10">
        <v>0.6</v>
      </c>
      <c r="R17" s="8">
        <v>75.599999999999994</v>
      </c>
      <c r="S17" s="8">
        <v>0.05</v>
      </c>
      <c r="T17" s="8">
        <v>0.4</v>
      </c>
      <c r="U17" s="8">
        <v>0</v>
      </c>
    </row>
    <row r="18" spans="1:21" ht="12.4" customHeight="1" x14ac:dyDescent="0.25">
      <c r="A18" s="6">
        <v>2008</v>
      </c>
      <c r="B18" s="6">
        <v>436</v>
      </c>
      <c r="C18" s="7" t="s">
        <v>45</v>
      </c>
      <c r="D18" s="6">
        <v>180</v>
      </c>
      <c r="E18" s="8">
        <v>0.1</v>
      </c>
      <c r="F18" s="8">
        <v>0</v>
      </c>
      <c r="G18" s="8">
        <v>14.9</v>
      </c>
      <c r="H18" s="9">
        <f t="shared" si="1"/>
        <v>61.499999999999993</v>
      </c>
      <c r="I18" s="8">
        <v>0</v>
      </c>
      <c r="J18" s="8">
        <v>2.2999999999999998</v>
      </c>
      <c r="K18" s="8">
        <v>0</v>
      </c>
      <c r="L18" s="8">
        <v>0</v>
      </c>
      <c r="M18" s="8">
        <v>0</v>
      </c>
      <c r="N18" s="8">
        <v>13.3</v>
      </c>
      <c r="O18" s="10">
        <v>3.3</v>
      </c>
      <c r="P18" s="8">
        <v>2.9</v>
      </c>
      <c r="Q18" s="10">
        <v>0.1</v>
      </c>
      <c r="R18" s="8">
        <v>24.5</v>
      </c>
      <c r="S18" s="8">
        <v>0</v>
      </c>
      <c r="T18" s="8">
        <v>0</v>
      </c>
      <c r="U18" s="8">
        <v>0</v>
      </c>
    </row>
    <row r="19" spans="1:21" ht="12.4" customHeight="1" x14ac:dyDescent="0.25">
      <c r="A19" s="6">
        <v>2008</v>
      </c>
      <c r="B19" s="6" t="s">
        <v>35</v>
      </c>
      <c r="C19" s="7" t="s">
        <v>46</v>
      </c>
      <c r="D19" s="6">
        <v>20</v>
      </c>
      <c r="E19" s="8">
        <v>1.3</v>
      </c>
      <c r="F19" s="8">
        <v>0.2</v>
      </c>
      <c r="G19" s="8">
        <v>8.5</v>
      </c>
      <c r="H19" s="9">
        <f t="shared" si="1"/>
        <v>42.039999999999992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3.6</v>
      </c>
      <c r="O19" s="10">
        <v>3.8</v>
      </c>
      <c r="P19" s="8">
        <v>17.399999999999999</v>
      </c>
      <c r="Q19" s="10">
        <v>0.8</v>
      </c>
      <c r="R19" s="8">
        <v>27.2</v>
      </c>
      <c r="S19" s="8">
        <v>0.1</v>
      </c>
      <c r="T19" s="8">
        <v>0</v>
      </c>
      <c r="U19" s="8">
        <v>0</v>
      </c>
    </row>
    <row r="20" spans="1:21" ht="12.4" customHeight="1" x14ac:dyDescent="0.25">
      <c r="A20" s="124" t="s">
        <v>37</v>
      </c>
      <c r="B20" s="125"/>
      <c r="C20" s="125"/>
      <c r="D20" s="12">
        <v>830</v>
      </c>
      <c r="E20" s="14">
        <f t="shared" ref="E20:U20" si="2">SUM(E14:E19)</f>
        <v>27.100000000000005</v>
      </c>
      <c r="F20" s="14">
        <f t="shared" si="2"/>
        <v>27.6</v>
      </c>
      <c r="G20" s="14">
        <f t="shared" si="2"/>
        <v>117.70000000000002</v>
      </c>
      <c r="H20" s="14">
        <f t="shared" si="2"/>
        <v>850.3599999999999</v>
      </c>
      <c r="I20" s="14">
        <f t="shared" si="2"/>
        <v>0.5</v>
      </c>
      <c r="J20" s="14">
        <f t="shared" si="2"/>
        <v>25.099999999999998</v>
      </c>
      <c r="K20" s="19">
        <f>SUM(K14:K19)</f>
        <v>315.90000000000003</v>
      </c>
      <c r="L20" s="14">
        <f t="shared" si="2"/>
        <v>0</v>
      </c>
      <c r="M20" s="14">
        <f t="shared" si="2"/>
        <v>0.5</v>
      </c>
      <c r="N20" s="14">
        <f t="shared" si="2"/>
        <v>293.60000000000002</v>
      </c>
      <c r="O20" s="14">
        <f t="shared" si="2"/>
        <v>106.1</v>
      </c>
      <c r="P20" s="14">
        <f t="shared" si="2"/>
        <v>388.9</v>
      </c>
      <c r="Q20" s="14">
        <f t="shared" si="2"/>
        <v>5.0999999999999996</v>
      </c>
      <c r="R20" s="14">
        <f t="shared" si="2"/>
        <v>234.99999999999997</v>
      </c>
      <c r="S20" s="14">
        <f t="shared" si="2"/>
        <v>0.31999999999999995</v>
      </c>
      <c r="T20" s="14">
        <f t="shared" si="2"/>
        <v>0.4</v>
      </c>
      <c r="U20" s="14">
        <f t="shared" si="2"/>
        <v>0</v>
      </c>
    </row>
    <row r="21" spans="1:21" ht="12.4" customHeight="1" x14ac:dyDescent="0.25">
      <c r="A21" s="124" t="s">
        <v>47</v>
      </c>
      <c r="B21" s="125"/>
      <c r="C21" s="125"/>
      <c r="D21" s="126"/>
      <c r="E21" s="14">
        <f>E12+E20</f>
        <v>46.600000000000009</v>
      </c>
      <c r="F21" s="14">
        <f t="shared" ref="F21:U21" si="3">F12+F20</f>
        <v>47.4</v>
      </c>
      <c r="G21" s="14">
        <f t="shared" si="3"/>
        <v>197.5</v>
      </c>
      <c r="H21" s="14">
        <f t="shared" si="3"/>
        <v>1441.6299999999999</v>
      </c>
      <c r="I21" s="14">
        <f t="shared" si="3"/>
        <v>0.7</v>
      </c>
      <c r="J21" s="14">
        <f t="shared" si="3"/>
        <v>35.5</v>
      </c>
      <c r="K21" s="14">
        <f>K12+K20</f>
        <v>456</v>
      </c>
      <c r="L21" s="14">
        <f t="shared" si="3"/>
        <v>5.4</v>
      </c>
      <c r="M21" s="14">
        <f t="shared" si="3"/>
        <v>0.8</v>
      </c>
      <c r="N21" s="14">
        <f t="shared" si="3"/>
        <v>597.70000000000005</v>
      </c>
      <c r="O21" s="14">
        <f t="shared" si="3"/>
        <v>151.5</v>
      </c>
      <c r="P21" s="14">
        <f t="shared" si="3"/>
        <v>596.29999999999995</v>
      </c>
      <c r="Q21" s="14">
        <f t="shared" si="3"/>
        <v>8.6999999999999993</v>
      </c>
      <c r="R21" s="14">
        <f t="shared" si="3"/>
        <v>606.5</v>
      </c>
      <c r="S21" s="14">
        <f t="shared" si="3"/>
        <v>0.53999999999999992</v>
      </c>
      <c r="T21" s="14">
        <f t="shared" si="3"/>
        <v>2</v>
      </c>
      <c r="U21" s="41">
        <f t="shared" si="3"/>
        <v>2.5000000000000001E-2</v>
      </c>
    </row>
    <row r="22" spans="1:21" ht="14.25" customHeight="1" x14ac:dyDescent="0.25">
      <c r="A22" s="124" t="s">
        <v>48</v>
      </c>
      <c r="B22" s="125"/>
      <c r="C22" s="125"/>
      <c r="D22" s="125"/>
      <c r="E22" s="21">
        <v>1</v>
      </c>
      <c r="F22" s="21">
        <v>1</v>
      </c>
      <c r="G22" s="21">
        <v>4</v>
      </c>
      <c r="H22" s="22" t="s">
        <v>35</v>
      </c>
      <c r="I22" s="22" t="s">
        <v>35</v>
      </c>
      <c r="J22" s="22" t="s">
        <v>35</v>
      </c>
      <c r="K22" s="22" t="s">
        <v>35</v>
      </c>
      <c r="L22" s="22" t="s">
        <v>35</v>
      </c>
      <c r="M22" s="22" t="s">
        <v>35</v>
      </c>
      <c r="N22" s="22" t="s">
        <v>35</v>
      </c>
      <c r="O22" s="22" t="s">
        <v>35</v>
      </c>
      <c r="P22" s="22" t="s">
        <v>35</v>
      </c>
      <c r="Q22" s="22" t="s">
        <v>35</v>
      </c>
      <c r="R22" s="22" t="s">
        <v>35</v>
      </c>
      <c r="S22" s="22" t="s">
        <v>35</v>
      </c>
      <c r="T22" s="22" t="s">
        <v>35</v>
      </c>
      <c r="U22" s="22" t="s">
        <v>35</v>
      </c>
    </row>
    <row r="23" spans="1:21" ht="14.25" customHeight="1" x14ac:dyDescent="0.25">
      <c r="A23" s="23"/>
      <c r="B23" s="23"/>
      <c r="C23" s="23"/>
      <c r="D23" s="23"/>
      <c r="E23" s="24"/>
      <c r="F23" s="24"/>
      <c r="G23" s="2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4.25" customHeight="1" x14ac:dyDescent="0.25">
      <c r="A24" s="23"/>
      <c r="B24" s="23"/>
      <c r="C24" s="23"/>
      <c r="D24" s="23"/>
      <c r="E24" s="24"/>
      <c r="F24" s="24"/>
      <c r="G24" s="24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4.25" customHeight="1" x14ac:dyDescent="0.25">
      <c r="A25" s="23"/>
      <c r="B25" s="23"/>
      <c r="C25" s="23"/>
      <c r="D25" s="23"/>
      <c r="E25" s="24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4.25" customHeight="1" x14ac:dyDescent="0.25">
      <c r="A26" s="23"/>
      <c r="B26" s="23"/>
      <c r="C26" s="23"/>
      <c r="D26" s="23"/>
      <c r="E26" s="24"/>
      <c r="F26" s="24"/>
      <c r="G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4.25" customHeight="1" x14ac:dyDescent="0.25">
      <c r="A27" s="23"/>
      <c r="B27" s="23"/>
      <c r="C27" s="23"/>
      <c r="D27" s="23"/>
      <c r="E27" s="24"/>
      <c r="F27" s="24"/>
      <c r="G27" s="2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4.25" customHeight="1" x14ac:dyDescent="0.25">
      <c r="A28" s="23"/>
      <c r="B28" s="23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4.25" customHeight="1" x14ac:dyDescent="0.25">
      <c r="A29" s="132" t="s">
        <v>99</v>
      </c>
      <c r="B29" s="132"/>
      <c r="C29" s="132"/>
      <c r="D29" s="132" t="s">
        <v>98</v>
      </c>
      <c r="E29" s="132"/>
      <c r="F29" s="132"/>
      <c r="G29" s="132"/>
      <c r="H29" s="13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4.25" customHeight="1" x14ac:dyDescent="0.25">
      <c r="A30" s="132" t="s">
        <v>1</v>
      </c>
      <c r="B30" s="132"/>
      <c r="C30" s="132"/>
      <c r="D30" s="132" t="s">
        <v>2</v>
      </c>
      <c r="E30" s="132"/>
      <c r="F30" s="132"/>
      <c r="G30" s="132"/>
      <c r="H30" s="13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4.25" customHeight="1" x14ac:dyDescent="0.25">
      <c r="A31" s="144" t="s">
        <v>3</v>
      </c>
      <c r="B31" s="144"/>
      <c r="C31" s="144"/>
      <c r="D31" s="132" t="s">
        <v>140</v>
      </c>
      <c r="E31" s="132"/>
      <c r="F31" s="132"/>
      <c r="G31" s="132"/>
      <c r="H31" s="13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4.2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ht="33" customHeight="1" x14ac:dyDescent="0.25">
      <c r="A33" s="133" t="s">
        <v>5</v>
      </c>
      <c r="B33" s="133" t="s">
        <v>6</v>
      </c>
      <c r="C33" s="135" t="s">
        <v>7</v>
      </c>
      <c r="D33" s="133" t="s">
        <v>8</v>
      </c>
      <c r="E33" s="129" t="s">
        <v>9</v>
      </c>
      <c r="F33" s="130"/>
      <c r="G33" s="131"/>
      <c r="H33" s="127" t="s">
        <v>10</v>
      </c>
      <c r="I33" s="129" t="s">
        <v>11</v>
      </c>
      <c r="J33" s="130"/>
      <c r="K33" s="130"/>
      <c r="L33" s="130"/>
      <c r="M33" s="131"/>
      <c r="N33" s="129" t="s">
        <v>12</v>
      </c>
      <c r="O33" s="130"/>
      <c r="P33" s="130"/>
      <c r="Q33" s="130"/>
      <c r="R33" s="130"/>
      <c r="S33" s="130"/>
      <c r="T33" s="130"/>
      <c r="U33" s="131"/>
    </row>
    <row r="34" spans="1:21" ht="31.15" customHeight="1" x14ac:dyDescent="0.25">
      <c r="A34" s="134"/>
      <c r="B34" s="134"/>
      <c r="C34" s="136"/>
      <c r="D34" s="134"/>
      <c r="E34" s="1" t="s">
        <v>13</v>
      </c>
      <c r="F34" s="1" t="s">
        <v>14</v>
      </c>
      <c r="G34" s="1" t="s">
        <v>15</v>
      </c>
      <c r="H34" s="128"/>
      <c r="I34" s="1" t="s">
        <v>16</v>
      </c>
      <c r="J34" s="1" t="s">
        <v>17</v>
      </c>
      <c r="K34" s="1" t="s">
        <v>18</v>
      </c>
      <c r="L34" s="1" t="s">
        <v>19</v>
      </c>
      <c r="M34" s="1" t="s">
        <v>20</v>
      </c>
      <c r="N34" s="1" t="s">
        <v>21</v>
      </c>
      <c r="O34" s="2" t="s">
        <v>22</v>
      </c>
      <c r="P34" s="1" t="s">
        <v>23</v>
      </c>
      <c r="Q34" s="2" t="s">
        <v>24</v>
      </c>
      <c r="R34" s="1" t="s">
        <v>25</v>
      </c>
      <c r="S34" s="1" t="s">
        <v>26</v>
      </c>
      <c r="T34" s="1" t="s">
        <v>27</v>
      </c>
      <c r="U34" s="1" t="s">
        <v>28</v>
      </c>
    </row>
    <row r="35" spans="1:21" ht="14.65" customHeight="1" x14ac:dyDescent="0.25">
      <c r="A35" s="150" t="s">
        <v>29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2"/>
    </row>
    <row r="36" spans="1:21" ht="45" customHeight="1" x14ac:dyDescent="0.25">
      <c r="A36" s="6">
        <v>2011</v>
      </c>
      <c r="B36" s="6">
        <v>182</v>
      </c>
      <c r="C36" s="7" t="s">
        <v>49</v>
      </c>
      <c r="D36" s="6">
        <v>200</v>
      </c>
      <c r="E36" s="8">
        <v>15.7</v>
      </c>
      <c r="F36" s="8">
        <v>10.4</v>
      </c>
      <c r="G36" s="8">
        <v>46.4</v>
      </c>
      <c r="H36" s="9">
        <f>E36*4.1+F36*9.3+G36*4.1</f>
        <v>351.33</v>
      </c>
      <c r="I36" s="8">
        <v>0</v>
      </c>
      <c r="J36" s="8">
        <v>0.4</v>
      </c>
      <c r="K36" s="18">
        <v>123.6</v>
      </c>
      <c r="L36" s="8">
        <v>0.1</v>
      </c>
      <c r="M36" s="8">
        <v>0.1</v>
      </c>
      <c r="N36" s="8">
        <v>287.2</v>
      </c>
      <c r="O36" s="10">
        <v>28.5</v>
      </c>
      <c r="P36" s="8">
        <v>120.6</v>
      </c>
      <c r="Q36" s="10">
        <v>0.1</v>
      </c>
      <c r="R36" s="8">
        <v>35.299999999999997</v>
      </c>
      <c r="S36" s="8">
        <v>0.12</v>
      </c>
      <c r="T36" s="8">
        <v>0.5</v>
      </c>
      <c r="U36" s="27">
        <v>2.5000000000000001E-2</v>
      </c>
    </row>
    <row r="37" spans="1:21" ht="22.9" customHeight="1" x14ac:dyDescent="0.25">
      <c r="A37" s="6">
        <v>2008</v>
      </c>
      <c r="B37" s="6">
        <v>431</v>
      </c>
      <c r="C37" s="7" t="s">
        <v>50</v>
      </c>
      <c r="D37" s="6" t="s">
        <v>51</v>
      </c>
      <c r="E37" s="8">
        <v>0</v>
      </c>
      <c r="F37" s="8">
        <v>0</v>
      </c>
      <c r="G37" s="8">
        <v>9.8000000000000007</v>
      </c>
      <c r="H37" s="9">
        <f>E37*4.1+F37*9.3+G37*4.1</f>
        <v>40.18</v>
      </c>
      <c r="I37" s="8">
        <v>0</v>
      </c>
      <c r="J37" s="8">
        <v>0.8</v>
      </c>
      <c r="K37" s="8">
        <v>0</v>
      </c>
      <c r="L37" s="8">
        <v>0</v>
      </c>
      <c r="M37" s="8">
        <v>0</v>
      </c>
      <c r="N37" s="8">
        <v>7.4</v>
      </c>
      <c r="O37" s="10">
        <v>1.8</v>
      </c>
      <c r="P37" s="8">
        <v>1</v>
      </c>
      <c r="Q37" s="10">
        <v>0</v>
      </c>
      <c r="R37" s="8">
        <v>8.9</v>
      </c>
      <c r="S37" s="8">
        <v>0</v>
      </c>
      <c r="T37" s="8">
        <v>0</v>
      </c>
      <c r="U37" s="8">
        <v>0</v>
      </c>
    </row>
    <row r="38" spans="1:21" ht="12.4" customHeight="1" x14ac:dyDescent="0.25">
      <c r="A38" s="6">
        <v>2008</v>
      </c>
      <c r="B38" s="6">
        <v>1</v>
      </c>
      <c r="C38" s="7" t="s">
        <v>52</v>
      </c>
      <c r="D38" s="6" t="s">
        <v>53</v>
      </c>
      <c r="E38" s="8">
        <v>3.1</v>
      </c>
      <c r="F38" s="8">
        <v>9.4</v>
      </c>
      <c r="G38" s="8">
        <v>20.6</v>
      </c>
      <c r="H38" s="9">
        <f t="shared" ref="H38" si="4">E38*4.1+F38*9.3+G38*4.1</f>
        <v>184.59</v>
      </c>
      <c r="I38" s="8">
        <v>0</v>
      </c>
      <c r="J38" s="8">
        <v>0</v>
      </c>
      <c r="K38" s="8">
        <v>0.1</v>
      </c>
      <c r="L38" s="8">
        <v>0.2</v>
      </c>
      <c r="M38" s="8">
        <v>0</v>
      </c>
      <c r="N38" s="8">
        <v>8.8000000000000007</v>
      </c>
      <c r="O38" s="10">
        <v>5.2</v>
      </c>
      <c r="P38" s="8">
        <v>27.9</v>
      </c>
      <c r="Q38" s="10">
        <v>0.4</v>
      </c>
      <c r="R38" s="8">
        <v>38.299999999999997</v>
      </c>
      <c r="S38" s="8">
        <v>0</v>
      </c>
      <c r="T38" s="8">
        <v>0</v>
      </c>
      <c r="U38" s="8">
        <v>0</v>
      </c>
    </row>
    <row r="39" spans="1:21" ht="12.4" customHeight="1" x14ac:dyDescent="0.25">
      <c r="A39" s="6">
        <v>2008</v>
      </c>
      <c r="B39" s="6" t="s">
        <v>35</v>
      </c>
      <c r="C39" s="7" t="s">
        <v>36</v>
      </c>
      <c r="D39" s="6">
        <v>100</v>
      </c>
      <c r="E39" s="8">
        <v>0.4</v>
      </c>
      <c r="F39" s="8">
        <v>0.4</v>
      </c>
      <c r="G39" s="8">
        <v>9.8000000000000007</v>
      </c>
      <c r="H39" s="9">
        <f>E39*4.1+F39*9.3+G39*4.1</f>
        <v>45.54</v>
      </c>
      <c r="I39" s="8">
        <v>0</v>
      </c>
      <c r="J39" s="8">
        <v>10</v>
      </c>
      <c r="K39" s="8">
        <v>0</v>
      </c>
      <c r="L39" s="8">
        <v>0</v>
      </c>
      <c r="M39" s="8">
        <v>0</v>
      </c>
      <c r="N39" s="8">
        <v>16</v>
      </c>
      <c r="O39" s="10">
        <v>8</v>
      </c>
      <c r="P39" s="8">
        <v>11</v>
      </c>
      <c r="Q39" s="10">
        <v>2.2000000000000002</v>
      </c>
      <c r="R39" s="8">
        <v>278</v>
      </c>
      <c r="S39" s="8">
        <v>0.02</v>
      </c>
      <c r="T39" s="8">
        <v>0</v>
      </c>
      <c r="U39" s="8">
        <v>0</v>
      </c>
    </row>
    <row r="40" spans="1:21" ht="12.4" customHeight="1" x14ac:dyDescent="0.25">
      <c r="A40" s="124" t="s">
        <v>37</v>
      </c>
      <c r="B40" s="125"/>
      <c r="C40" s="125"/>
      <c r="D40" s="12">
        <v>550</v>
      </c>
      <c r="E40" s="13">
        <f t="shared" ref="E40:U40" si="5">SUM(E36:E39)</f>
        <v>19.2</v>
      </c>
      <c r="F40" s="13">
        <f t="shared" si="5"/>
        <v>20.2</v>
      </c>
      <c r="G40" s="13">
        <f t="shared" si="5"/>
        <v>86.600000000000009</v>
      </c>
      <c r="H40" s="13">
        <f t="shared" si="5"/>
        <v>621.64</v>
      </c>
      <c r="I40" s="13">
        <f t="shared" si="5"/>
        <v>0</v>
      </c>
      <c r="J40" s="28">
        <f t="shared" si="5"/>
        <v>11.2</v>
      </c>
      <c r="K40" s="29">
        <f t="shared" si="5"/>
        <v>123.69999999999999</v>
      </c>
      <c r="L40" s="13">
        <f t="shared" si="5"/>
        <v>0.30000000000000004</v>
      </c>
      <c r="M40" s="13">
        <f t="shared" si="5"/>
        <v>0.1</v>
      </c>
      <c r="N40" s="29">
        <f t="shared" si="5"/>
        <v>319.39999999999998</v>
      </c>
      <c r="O40" s="13">
        <f t="shared" si="5"/>
        <v>43.5</v>
      </c>
      <c r="P40" s="13">
        <f t="shared" si="5"/>
        <v>160.5</v>
      </c>
      <c r="Q40" s="13">
        <f t="shared" si="5"/>
        <v>2.7</v>
      </c>
      <c r="R40" s="13">
        <f t="shared" si="5"/>
        <v>360.5</v>
      </c>
      <c r="S40" s="13">
        <f t="shared" si="5"/>
        <v>0.13999999999999999</v>
      </c>
      <c r="T40" s="29">
        <f t="shared" si="5"/>
        <v>0.5</v>
      </c>
      <c r="U40" s="41">
        <f t="shared" si="5"/>
        <v>2.5000000000000001E-2</v>
      </c>
    </row>
    <row r="41" spans="1:21" ht="14.65" customHeight="1" x14ac:dyDescent="0.25">
      <c r="A41" s="150" t="s">
        <v>40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2"/>
    </row>
    <row r="42" spans="1:21" ht="12.4" customHeight="1" x14ac:dyDescent="0.25">
      <c r="A42" s="6">
        <v>2008</v>
      </c>
      <c r="B42" s="6">
        <v>3</v>
      </c>
      <c r="C42" s="7" t="s">
        <v>55</v>
      </c>
      <c r="D42" s="6">
        <v>100</v>
      </c>
      <c r="E42" s="8">
        <v>1.1000000000000001</v>
      </c>
      <c r="F42" s="8">
        <v>0.2</v>
      </c>
      <c r="G42" s="8">
        <v>3.8</v>
      </c>
      <c r="H42" s="9">
        <f t="shared" ref="H42:H45" si="6">E42*4.1+F42*9.3+G42*4.1</f>
        <v>21.95</v>
      </c>
      <c r="I42" s="8">
        <v>0</v>
      </c>
      <c r="J42" s="8">
        <v>21.4</v>
      </c>
      <c r="K42" s="8">
        <v>97.5</v>
      </c>
      <c r="L42" s="8">
        <v>0</v>
      </c>
      <c r="M42" s="8">
        <v>0</v>
      </c>
      <c r="N42" s="8">
        <v>38.4</v>
      </c>
      <c r="O42" s="10">
        <v>32.5</v>
      </c>
      <c r="P42" s="8">
        <v>87.6</v>
      </c>
      <c r="Q42" s="10">
        <v>1.6</v>
      </c>
      <c r="R42" s="8">
        <v>198.4</v>
      </c>
      <c r="S42" s="8">
        <v>0.02</v>
      </c>
      <c r="T42" s="8">
        <v>0</v>
      </c>
      <c r="U42" s="8">
        <v>0</v>
      </c>
    </row>
    <row r="43" spans="1:21" ht="32.450000000000003" customHeight="1" x14ac:dyDescent="0.25">
      <c r="A43" s="6">
        <v>2011</v>
      </c>
      <c r="B43" s="6">
        <v>88</v>
      </c>
      <c r="C43" s="7" t="s">
        <v>138</v>
      </c>
      <c r="D43" s="6">
        <v>250</v>
      </c>
      <c r="E43" s="8">
        <v>5</v>
      </c>
      <c r="F43" s="8">
        <v>9</v>
      </c>
      <c r="G43" s="8">
        <v>29.4</v>
      </c>
      <c r="H43" s="9">
        <f t="shared" si="6"/>
        <v>224.73999999999998</v>
      </c>
      <c r="I43" s="8">
        <v>0.1</v>
      </c>
      <c r="J43" s="8">
        <v>3.6</v>
      </c>
      <c r="K43" s="8">
        <v>92.7</v>
      </c>
      <c r="L43" s="8">
        <v>0</v>
      </c>
      <c r="M43" s="8">
        <v>0.1</v>
      </c>
      <c r="N43" s="8">
        <v>57.4</v>
      </c>
      <c r="O43" s="10">
        <v>25.2</v>
      </c>
      <c r="P43" s="8">
        <v>65.099999999999994</v>
      </c>
      <c r="Q43" s="10">
        <v>1.2</v>
      </c>
      <c r="R43" s="8">
        <v>7.8</v>
      </c>
      <c r="S43" s="8">
        <v>0.03</v>
      </c>
      <c r="T43" s="8">
        <v>0</v>
      </c>
      <c r="U43" s="8">
        <v>0</v>
      </c>
    </row>
    <row r="44" spans="1:21" ht="23.45" customHeight="1" x14ac:dyDescent="0.25">
      <c r="A44" s="6">
        <v>2011</v>
      </c>
      <c r="B44" s="6">
        <v>284</v>
      </c>
      <c r="C44" s="7" t="s">
        <v>57</v>
      </c>
      <c r="D44" s="6">
        <v>100</v>
      </c>
      <c r="E44" s="8">
        <v>13.6</v>
      </c>
      <c r="F44" s="8">
        <v>11.2</v>
      </c>
      <c r="G44" s="8">
        <v>15.9</v>
      </c>
      <c r="H44" s="9">
        <f t="shared" si="6"/>
        <v>225.10999999999999</v>
      </c>
      <c r="I44" s="8">
        <v>0.3</v>
      </c>
      <c r="J44" s="8">
        <v>1</v>
      </c>
      <c r="K44" s="8">
        <v>68.599999999999994</v>
      </c>
      <c r="L44" s="8">
        <v>5</v>
      </c>
      <c r="M44" s="8">
        <v>0.3</v>
      </c>
      <c r="N44" s="8">
        <v>79.2</v>
      </c>
      <c r="O44" s="10">
        <v>8.8000000000000007</v>
      </c>
      <c r="P44" s="8">
        <v>182.4</v>
      </c>
      <c r="Q44" s="10">
        <v>2.7</v>
      </c>
      <c r="R44" s="8">
        <v>70.8</v>
      </c>
      <c r="S44" s="8">
        <v>0.2</v>
      </c>
      <c r="T44" s="8">
        <v>1.4</v>
      </c>
      <c r="U44" s="8">
        <v>0</v>
      </c>
    </row>
    <row r="45" spans="1:21" ht="21.75" customHeight="1" x14ac:dyDescent="0.25">
      <c r="A45" s="6">
        <v>2011</v>
      </c>
      <c r="B45" s="6">
        <v>305</v>
      </c>
      <c r="C45" s="7" t="s">
        <v>58</v>
      </c>
      <c r="D45" s="6">
        <v>180</v>
      </c>
      <c r="E45" s="8">
        <v>5.9</v>
      </c>
      <c r="F45" s="8">
        <v>7.3</v>
      </c>
      <c r="G45" s="8">
        <v>37.700000000000003</v>
      </c>
      <c r="H45" s="9">
        <f t="shared" si="6"/>
        <v>246.64999999999998</v>
      </c>
      <c r="I45" s="8">
        <v>0.2</v>
      </c>
      <c r="J45" s="8">
        <v>0</v>
      </c>
      <c r="K45" s="8">
        <v>68.2</v>
      </c>
      <c r="L45" s="8">
        <v>0.1</v>
      </c>
      <c r="M45" s="8">
        <v>0.3</v>
      </c>
      <c r="N45" s="8">
        <v>78.8</v>
      </c>
      <c r="O45" s="10">
        <v>34.6</v>
      </c>
      <c r="P45" s="8">
        <v>82.1</v>
      </c>
      <c r="Q45" s="10">
        <v>2.5</v>
      </c>
      <c r="R45" s="8">
        <v>67.599999999999994</v>
      </c>
      <c r="S45" s="8">
        <v>7.0000000000000007E-2</v>
      </c>
      <c r="T45" s="8">
        <v>0</v>
      </c>
      <c r="U45" s="8">
        <v>0</v>
      </c>
    </row>
    <row r="46" spans="1:21" ht="21.75" customHeight="1" x14ac:dyDescent="0.25">
      <c r="A46" s="6">
        <v>2008</v>
      </c>
      <c r="B46" s="6">
        <v>430</v>
      </c>
      <c r="C46" s="7" t="s">
        <v>31</v>
      </c>
      <c r="D46" s="6" t="s">
        <v>32</v>
      </c>
      <c r="E46" s="8">
        <v>0</v>
      </c>
      <c r="F46" s="8">
        <v>0</v>
      </c>
      <c r="G46" s="8">
        <v>21.6</v>
      </c>
      <c r="H46" s="9">
        <f>E46*4.1+F46*9.3+G46*4.1</f>
        <v>88.56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5.9</v>
      </c>
      <c r="O46" s="10">
        <v>1.3</v>
      </c>
      <c r="P46" s="8">
        <v>0</v>
      </c>
      <c r="Q46" s="10">
        <v>0</v>
      </c>
      <c r="R46" s="8">
        <v>0.7</v>
      </c>
      <c r="S46" s="8">
        <v>0</v>
      </c>
      <c r="T46" s="8">
        <v>0</v>
      </c>
      <c r="U46" s="8">
        <v>0</v>
      </c>
    </row>
    <row r="47" spans="1:21" ht="12.4" customHeight="1" x14ac:dyDescent="0.25">
      <c r="A47" s="6">
        <v>2008</v>
      </c>
      <c r="B47" s="6" t="s">
        <v>35</v>
      </c>
      <c r="C47" s="7" t="s">
        <v>46</v>
      </c>
      <c r="D47" s="6">
        <v>20</v>
      </c>
      <c r="E47" s="8">
        <v>1.3</v>
      </c>
      <c r="F47" s="8">
        <v>0.2</v>
      </c>
      <c r="G47" s="8">
        <v>8.5</v>
      </c>
      <c r="H47" s="9">
        <f t="shared" ref="H47" si="7">E47*4.1+F47*9.3+G47*4.1</f>
        <v>42.039999999999992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3.6</v>
      </c>
      <c r="O47" s="10">
        <v>3.8</v>
      </c>
      <c r="P47" s="8">
        <v>17.399999999999999</v>
      </c>
      <c r="Q47" s="10">
        <v>0.8</v>
      </c>
      <c r="R47" s="8">
        <v>27.2</v>
      </c>
      <c r="S47" s="8">
        <v>0.1</v>
      </c>
      <c r="T47" s="8">
        <v>0</v>
      </c>
      <c r="U47" s="8">
        <v>0</v>
      </c>
    </row>
    <row r="48" spans="1:21" ht="12.4" customHeight="1" x14ac:dyDescent="0.25">
      <c r="A48" s="124" t="s">
        <v>37</v>
      </c>
      <c r="B48" s="125"/>
      <c r="C48" s="125"/>
      <c r="D48" s="12">
        <v>850</v>
      </c>
      <c r="E48" s="13">
        <f t="shared" ref="E48:U48" si="8">SUM(E42:E47)</f>
        <v>26.900000000000002</v>
      </c>
      <c r="F48" s="13">
        <f t="shared" si="8"/>
        <v>27.9</v>
      </c>
      <c r="G48" s="13">
        <f t="shared" si="8"/>
        <v>116.9</v>
      </c>
      <c r="H48" s="13">
        <f>SUM(H42:H47)</f>
        <v>849.05</v>
      </c>
      <c r="I48" s="13">
        <f t="shared" si="8"/>
        <v>0.60000000000000009</v>
      </c>
      <c r="J48" s="28">
        <f>SUM(J42:J47)</f>
        <v>26</v>
      </c>
      <c r="K48" s="29">
        <f t="shared" si="8"/>
        <v>326.99999999999994</v>
      </c>
      <c r="L48" s="13">
        <f t="shared" si="8"/>
        <v>5.0999999999999996</v>
      </c>
      <c r="M48" s="13">
        <f t="shared" si="8"/>
        <v>0.7</v>
      </c>
      <c r="N48" s="29">
        <f>SUM(N42:N47)</f>
        <v>263.3</v>
      </c>
      <c r="O48" s="28">
        <f t="shared" si="8"/>
        <v>106.19999999999999</v>
      </c>
      <c r="P48" s="28">
        <f t="shared" si="8"/>
        <v>434.6</v>
      </c>
      <c r="Q48" s="13">
        <f t="shared" si="8"/>
        <v>8.8000000000000007</v>
      </c>
      <c r="R48" s="13">
        <f t="shared" si="8"/>
        <v>372.5</v>
      </c>
      <c r="S48" s="13">
        <f>SUM(S42:S47)</f>
        <v>0.42000000000000004</v>
      </c>
      <c r="T48" s="28">
        <f t="shared" si="8"/>
        <v>1.4</v>
      </c>
      <c r="U48" s="13">
        <f t="shared" si="8"/>
        <v>0</v>
      </c>
    </row>
    <row r="49" spans="1:21" ht="12.4" customHeight="1" x14ac:dyDescent="0.25">
      <c r="A49" s="124" t="s">
        <v>47</v>
      </c>
      <c r="B49" s="125"/>
      <c r="C49" s="125"/>
      <c r="D49" s="126"/>
      <c r="E49" s="13">
        <f>E40+E48</f>
        <v>46.1</v>
      </c>
      <c r="F49" s="13">
        <f t="shared" ref="F49:U49" si="9">F40+F48</f>
        <v>48.099999999999994</v>
      </c>
      <c r="G49" s="13">
        <f t="shared" si="9"/>
        <v>203.5</v>
      </c>
      <c r="H49" s="13">
        <f t="shared" si="9"/>
        <v>1470.69</v>
      </c>
      <c r="I49" s="13">
        <f t="shared" si="9"/>
        <v>0.60000000000000009</v>
      </c>
      <c r="J49" s="28">
        <f>J40+J48</f>
        <v>37.200000000000003</v>
      </c>
      <c r="K49" s="28">
        <f t="shared" si="9"/>
        <v>450.69999999999993</v>
      </c>
      <c r="L49" s="13">
        <f t="shared" si="9"/>
        <v>5.3999999999999995</v>
      </c>
      <c r="M49" s="13">
        <f t="shared" si="9"/>
        <v>0.79999999999999993</v>
      </c>
      <c r="N49" s="13">
        <f t="shared" si="9"/>
        <v>582.70000000000005</v>
      </c>
      <c r="O49" s="28">
        <f t="shared" si="9"/>
        <v>149.69999999999999</v>
      </c>
      <c r="P49" s="13">
        <f t="shared" si="9"/>
        <v>595.1</v>
      </c>
      <c r="Q49" s="13">
        <f t="shared" si="9"/>
        <v>11.5</v>
      </c>
      <c r="R49" s="13">
        <f t="shared" si="9"/>
        <v>733</v>
      </c>
      <c r="S49" s="13">
        <f t="shared" si="9"/>
        <v>0.56000000000000005</v>
      </c>
      <c r="T49" s="13">
        <f t="shared" si="9"/>
        <v>1.9</v>
      </c>
      <c r="U49" s="41">
        <f t="shared" si="9"/>
        <v>2.5000000000000001E-2</v>
      </c>
    </row>
    <row r="50" spans="1:21" ht="14.25" customHeight="1" x14ac:dyDescent="0.25">
      <c r="A50" s="142" t="s">
        <v>48</v>
      </c>
      <c r="B50" s="143"/>
      <c r="C50" s="143"/>
      <c r="D50" s="143"/>
      <c r="E50" s="30">
        <v>1</v>
      </c>
      <c r="F50" s="30">
        <v>4</v>
      </c>
      <c r="G50" s="30">
        <v>4</v>
      </c>
      <c r="H50" s="22" t="s">
        <v>35</v>
      </c>
      <c r="I50" s="22" t="s">
        <v>35</v>
      </c>
      <c r="J50" s="22" t="s">
        <v>35</v>
      </c>
      <c r="K50" s="22" t="s">
        <v>35</v>
      </c>
      <c r="L50" s="22" t="s">
        <v>35</v>
      </c>
      <c r="M50" s="22" t="s">
        <v>35</v>
      </c>
      <c r="N50" s="22" t="s">
        <v>35</v>
      </c>
      <c r="O50" s="22" t="s">
        <v>35</v>
      </c>
      <c r="P50" s="22" t="s">
        <v>35</v>
      </c>
      <c r="Q50" s="22" t="s">
        <v>35</v>
      </c>
      <c r="R50" s="22" t="s">
        <v>35</v>
      </c>
      <c r="S50" s="22" t="s">
        <v>35</v>
      </c>
      <c r="T50" s="22" t="s">
        <v>35</v>
      </c>
      <c r="U50" s="22" t="s">
        <v>35</v>
      </c>
    </row>
    <row r="51" spans="1:21" ht="14.25" customHeight="1" x14ac:dyDescent="0.25">
      <c r="A51" s="23"/>
      <c r="B51" s="23"/>
      <c r="C51" s="23"/>
      <c r="D51" s="23"/>
      <c r="E51" s="24"/>
      <c r="F51" s="24"/>
      <c r="G51" s="24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4.25" customHeight="1" x14ac:dyDescent="0.25">
      <c r="A52" s="23"/>
      <c r="B52" s="23"/>
      <c r="C52" s="23"/>
      <c r="D52" s="23"/>
      <c r="E52" s="24"/>
      <c r="F52" s="24"/>
      <c r="G52" s="24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4.25" customHeight="1" x14ac:dyDescent="0.25">
      <c r="A53" s="23"/>
      <c r="B53" s="23"/>
      <c r="C53" s="23"/>
      <c r="D53" s="23"/>
      <c r="E53" s="24"/>
      <c r="F53" s="24"/>
      <c r="G53" s="24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4.25" customHeight="1" x14ac:dyDescent="0.25">
      <c r="A54" s="23"/>
      <c r="B54" s="23"/>
      <c r="C54" s="23"/>
      <c r="D54" s="23"/>
      <c r="E54" s="24"/>
      <c r="F54" s="24"/>
      <c r="G54" s="24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4.25" customHeight="1" x14ac:dyDescent="0.25">
      <c r="A55" s="132" t="s">
        <v>101</v>
      </c>
      <c r="B55" s="132"/>
      <c r="C55" s="132"/>
      <c r="D55" s="132" t="s">
        <v>102</v>
      </c>
      <c r="E55" s="132"/>
      <c r="F55" s="132"/>
      <c r="G55" s="132"/>
      <c r="H55" s="13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4.25" customHeight="1" x14ac:dyDescent="0.25">
      <c r="A56" s="132" t="s">
        <v>1</v>
      </c>
      <c r="B56" s="132"/>
      <c r="C56" s="132"/>
      <c r="D56" s="132" t="s">
        <v>2</v>
      </c>
      <c r="E56" s="132"/>
      <c r="F56" s="132"/>
      <c r="G56" s="132"/>
      <c r="H56" s="13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4.25" customHeight="1" x14ac:dyDescent="0.25">
      <c r="A57" s="144" t="s">
        <v>3</v>
      </c>
      <c r="B57" s="144"/>
      <c r="C57" s="144"/>
      <c r="D57" s="132" t="s">
        <v>140</v>
      </c>
      <c r="E57" s="132"/>
      <c r="F57" s="132"/>
      <c r="G57" s="132"/>
      <c r="H57" s="13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3.5" customHeight="1" x14ac:dyDescent="0.25">
      <c r="A58" s="145" t="s">
        <v>5</v>
      </c>
      <c r="B58" s="145" t="s">
        <v>6</v>
      </c>
      <c r="C58" s="146" t="s">
        <v>7</v>
      </c>
      <c r="D58" s="145" t="s">
        <v>8</v>
      </c>
      <c r="E58" s="136" t="s">
        <v>9</v>
      </c>
      <c r="F58" s="147"/>
      <c r="G58" s="148"/>
      <c r="H58" s="127" t="s">
        <v>10</v>
      </c>
      <c r="I58" s="129" t="s">
        <v>11</v>
      </c>
      <c r="J58" s="130"/>
      <c r="K58" s="130"/>
      <c r="L58" s="130"/>
      <c r="M58" s="131"/>
      <c r="N58" s="129" t="s">
        <v>12</v>
      </c>
      <c r="O58" s="130"/>
      <c r="P58" s="130"/>
      <c r="Q58" s="130"/>
      <c r="R58" s="130"/>
      <c r="S58" s="130"/>
      <c r="T58" s="130"/>
      <c r="U58" s="131"/>
    </row>
    <row r="59" spans="1:21" ht="34.15" customHeight="1" x14ac:dyDescent="0.25">
      <c r="A59" s="134"/>
      <c r="B59" s="134"/>
      <c r="C59" s="136"/>
      <c r="D59" s="134"/>
      <c r="E59" s="1" t="s">
        <v>13</v>
      </c>
      <c r="F59" s="1" t="s">
        <v>14</v>
      </c>
      <c r="G59" s="1" t="s">
        <v>15</v>
      </c>
      <c r="H59" s="128"/>
      <c r="I59" s="1" t="s">
        <v>16</v>
      </c>
      <c r="J59" s="1" t="s">
        <v>17</v>
      </c>
      <c r="K59" s="1" t="s">
        <v>18</v>
      </c>
      <c r="L59" s="1" t="s">
        <v>19</v>
      </c>
      <c r="M59" s="1" t="s">
        <v>20</v>
      </c>
      <c r="N59" s="1" t="s">
        <v>21</v>
      </c>
      <c r="O59" s="2" t="s">
        <v>22</v>
      </c>
      <c r="P59" s="1" t="s">
        <v>23</v>
      </c>
      <c r="Q59" s="2" t="s">
        <v>24</v>
      </c>
      <c r="R59" s="1" t="s">
        <v>25</v>
      </c>
      <c r="S59" s="1" t="s">
        <v>26</v>
      </c>
      <c r="T59" s="1" t="s">
        <v>27</v>
      </c>
      <c r="U59" s="1" t="s">
        <v>28</v>
      </c>
    </row>
    <row r="60" spans="1:21" ht="14.65" customHeight="1" x14ac:dyDescent="0.25">
      <c r="A60" s="3" t="s">
        <v>29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</row>
    <row r="61" spans="1:21" ht="35.450000000000003" customHeight="1" x14ac:dyDescent="0.25">
      <c r="A61" s="6">
        <v>2011</v>
      </c>
      <c r="B61" s="6">
        <v>223</v>
      </c>
      <c r="C61" s="7" t="s">
        <v>144</v>
      </c>
      <c r="D61" s="6" t="s">
        <v>61</v>
      </c>
      <c r="E61" s="8">
        <v>18.7</v>
      </c>
      <c r="F61" s="8">
        <v>19.100000000000001</v>
      </c>
      <c r="G61" s="8">
        <v>64.099999999999994</v>
      </c>
      <c r="H61" s="9">
        <f t="shared" ref="H61:H63" si="10">E61*4.1+F61*9.3+G61*4.1</f>
        <v>517.1099999999999</v>
      </c>
      <c r="I61" s="8">
        <v>0.2</v>
      </c>
      <c r="J61" s="8">
        <v>0.3</v>
      </c>
      <c r="K61" s="18">
        <v>187.5</v>
      </c>
      <c r="L61" s="8">
        <v>0.5</v>
      </c>
      <c r="M61" s="8">
        <v>0.3</v>
      </c>
      <c r="N61" s="8">
        <v>187.9</v>
      </c>
      <c r="O61" s="10">
        <v>15.2</v>
      </c>
      <c r="P61" s="8">
        <v>181.4</v>
      </c>
      <c r="Q61" s="10">
        <v>0</v>
      </c>
      <c r="R61" s="8">
        <v>8.6999999999999993</v>
      </c>
      <c r="S61" s="8">
        <v>0</v>
      </c>
      <c r="T61" s="8">
        <v>1</v>
      </c>
      <c r="U61" s="40">
        <v>2.5000000000000001E-2</v>
      </c>
    </row>
    <row r="62" spans="1:21" ht="12.4" customHeight="1" x14ac:dyDescent="0.25">
      <c r="A62" s="6">
        <v>2008</v>
      </c>
      <c r="B62" s="6">
        <v>430</v>
      </c>
      <c r="C62" s="7" t="s">
        <v>31</v>
      </c>
      <c r="D62" s="6" t="s">
        <v>32</v>
      </c>
      <c r="E62" s="8">
        <v>0</v>
      </c>
      <c r="F62" s="8">
        <v>0</v>
      </c>
      <c r="G62" s="8">
        <v>9.6999999999999993</v>
      </c>
      <c r="H62" s="9">
        <f t="shared" si="10"/>
        <v>39.769999999999996</v>
      </c>
      <c r="I62" s="8">
        <v>0</v>
      </c>
      <c r="J62" s="8">
        <v>0</v>
      </c>
      <c r="K62" s="18">
        <v>0</v>
      </c>
      <c r="L62" s="8">
        <v>0</v>
      </c>
      <c r="M62" s="8">
        <v>0</v>
      </c>
      <c r="N62" s="8">
        <v>5.9</v>
      </c>
      <c r="O62" s="10">
        <v>1.3</v>
      </c>
      <c r="P62" s="8">
        <v>0</v>
      </c>
      <c r="Q62" s="10">
        <v>0</v>
      </c>
      <c r="R62" s="8">
        <v>0.7</v>
      </c>
      <c r="S62" s="8">
        <v>0</v>
      </c>
      <c r="T62" s="8">
        <v>0</v>
      </c>
      <c r="U62" s="8">
        <v>0</v>
      </c>
    </row>
    <row r="63" spans="1:21" ht="12.4" customHeight="1" x14ac:dyDescent="0.25">
      <c r="A63" s="6">
        <v>2008</v>
      </c>
      <c r="B63" s="6" t="s">
        <v>35</v>
      </c>
      <c r="C63" s="7" t="s">
        <v>36</v>
      </c>
      <c r="D63" s="6">
        <v>200</v>
      </c>
      <c r="E63" s="8">
        <v>0.8</v>
      </c>
      <c r="F63" s="8">
        <v>0.8</v>
      </c>
      <c r="G63" s="8">
        <v>19.600000000000001</v>
      </c>
      <c r="H63" s="9">
        <f t="shared" si="10"/>
        <v>91.08</v>
      </c>
      <c r="I63" s="8">
        <v>0</v>
      </c>
      <c r="J63" s="8">
        <v>15</v>
      </c>
      <c r="K63" s="18">
        <v>0</v>
      </c>
      <c r="L63" s="8">
        <v>0</v>
      </c>
      <c r="M63" s="8">
        <v>0</v>
      </c>
      <c r="N63" s="8">
        <v>124</v>
      </c>
      <c r="O63" s="10">
        <v>48</v>
      </c>
      <c r="P63" s="8">
        <v>116.5</v>
      </c>
      <c r="Q63" s="10">
        <v>5.6</v>
      </c>
      <c r="R63" s="8">
        <v>317</v>
      </c>
      <c r="S63" s="8">
        <v>0</v>
      </c>
      <c r="T63" s="8">
        <v>0</v>
      </c>
      <c r="U63" s="8">
        <v>0</v>
      </c>
    </row>
    <row r="64" spans="1:21" ht="12.4" customHeight="1" x14ac:dyDescent="0.25">
      <c r="A64" s="124" t="s">
        <v>37</v>
      </c>
      <c r="B64" s="125"/>
      <c r="C64" s="125"/>
      <c r="D64" s="12">
        <v>550</v>
      </c>
      <c r="E64" s="13">
        <f>SUM(E61:E63)</f>
        <v>19.5</v>
      </c>
      <c r="F64" s="13">
        <f t="shared" ref="F64:U64" si="11">SUM(F61:F63)</f>
        <v>19.900000000000002</v>
      </c>
      <c r="G64" s="13">
        <f t="shared" si="11"/>
        <v>93.4</v>
      </c>
      <c r="H64" s="13">
        <f t="shared" si="11"/>
        <v>647.95999999999992</v>
      </c>
      <c r="I64" s="13">
        <f t="shared" si="11"/>
        <v>0.2</v>
      </c>
      <c r="J64" s="28">
        <f t="shared" si="11"/>
        <v>15.3</v>
      </c>
      <c r="K64" s="29">
        <f t="shared" si="11"/>
        <v>187.5</v>
      </c>
      <c r="L64" s="13">
        <f t="shared" si="11"/>
        <v>0.5</v>
      </c>
      <c r="M64" s="13">
        <f t="shared" si="11"/>
        <v>0.3</v>
      </c>
      <c r="N64" s="28">
        <f t="shared" si="11"/>
        <v>317.8</v>
      </c>
      <c r="O64" s="13">
        <f t="shared" si="11"/>
        <v>64.5</v>
      </c>
      <c r="P64" s="28">
        <f t="shared" si="11"/>
        <v>297.89999999999998</v>
      </c>
      <c r="Q64" s="13">
        <f t="shared" si="11"/>
        <v>5.6</v>
      </c>
      <c r="R64" s="13">
        <f t="shared" si="11"/>
        <v>326.39999999999998</v>
      </c>
      <c r="S64" s="13">
        <f t="shared" si="11"/>
        <v>0</v>
      </c>
      <c r="T64" s="28">
        <f t="shared" si="11"/>
        <v>1</v>
      </c>
      <c r="U64" s="41">
        <f t="shared" si="11"/>
        <v>2.5000000000000001E-2</v>
      </c>
    </row>
    <row r="65" spans="1:21" ht="14.65" customHeight="1" x14ac:dyDescent="0.25">
      <c r="A65" s="17" t="s">
        <v>40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6"/>
    </row>
    <row r="66" spans="1:21" ht="21.75" customHeight="1" x14ac:dyDescent="0.25">
      <c r="A66" s="6">
        <v>2011</v>
      </c>
      <c r="B66" s="6">
        <v>47</v>
      </c>
      <c r="C66" s="7" t="s">
        <v>62</v>
      </c>
      <c r="D66" s="6">
        <v>100</v>
      </c>
      <c r="E66" s="8">
        <v>1.5</v>
      </c>
      <c r="F66" s="8">
        <v>1.9</v>
      </c>
      <c r="G66" s="8">
        <v>3.7</v>
      </c>
      <c r="H66" s="9">
        <f>E66*4.1+F66*9.3+G66*4.1</f>
        <v>38.99</v>
      </c>
      <c r="I66" s="8">
        <v>0</v>
      </c>
      <c r="J66" s="8">
        <v>5.2</v>
      </c>
      <c r="K66" s="8">
        <v>96.7</v>
      </c>
      <c r="L66" s="8">
        <v>0.05</v>
      </c>
      <c r="M66" s="8">
        <v>0.1</v>
      </c>
      <c r="N66" s="8">
        <v>125.3</v>
      </c>
      <c r="O66" s="10">
        <v>8.6</v>
      </c>
      <c r="P66" s="8">
        <v>88.6</v>
      </c>
      <c r="Q66" s="10">
        <v>0.4</v>
      </c>
      <c r="R66" s="8">
        <v>147.5</v>
      </c>
      <c r="S66" s="8">
        <v>0.1</v>
      </c>
      <c r="T66" s="8">
        <v>0</v>
      </c>
      <c r="U66" s="8">
        <v>0</v>
      </c>
    </row>
    <row r="67" spans="1:21" ht="25.9" customHeight="1" x14ac:dyDescent="0.25">
      <c r="A67" s="6">
        <v>2011</v>
      </c>
      <c r="B67" s="6">
        <v>96</v>
      </c>
      <c r="C67" s="7" t="s">
        <v>63</v>
      </c>
      <c r="D67" s="6">
        <v>250</v>
      </c>
      <c r="E67" s="8">
        <v>8.1999999999999993</v>
      </c>
      <c r="F67" s="8">
        <v>15.2</v>
      </c>
      <c r="G67" s="8">
        <v>36.4</v>
      </c>
      <c r="H67" s="9">
        <f t="shared" ref="H67:H70" si="12">E67*4.1+F67*9.3+G67*4.1</f>
        <v>324.22000000000003</v>
      </c>
      <c r="I67" s="8">
        <v>0.1</v>
      </c>
      <c r="J67" s="8">
        <v>6.7</v>
      </c>
      <c r="K67" s="8">
        <v>45.6</v>
      </c>
      <c r="L67" s="8">
        <v>0</v>
      </c>
      <c r="M67" s="8">
        <v>0.1</v>
      </c>
      <c r="N67" s="8">
        <v>35.1</v>
      </c>
      <c r="O67" s="10">
        <v>25.5</v>
      </c>
      <c r="P67" s="8">
        <v>66.599999999999994</v>
      </c>
      <c r="Q67" s="10">
        <v>0.1</v>
      </c>
      <c r="R67" s="8">
        <v>10.3</v>
      </c>
      <c r="S67" s="8">
        <v>0.2</v>
      </c>
      <c r="T67" s="8">
        <v>0</v>
      </c>
      <c r="U67" s="8">
        <v>0</v>
      </c>
    </row>
    <row r="68" spans="1:21" ht="32.450000000000003" customHeight="1" x14ac:dyDescent="0.25">
      <c r="A68" s="6">
        <v>2012</v>
      </c>
      <c r="B68" s="6">
        <v>261</v>
      </c>
      <c r="C68" s="31" t="s">
        <v>100</v>
      </c>
      <c r="D68" s="6">
        <v>110</v>
      </c>
      <c r="E68" s="8">
        <v>10.1</v>
      </c>
      <c r="F68" s="8">
        <v>4.7</v>
      </c>
      <c r="G68" s="8">
        <v>25.3</v>
      </c>
      <c r="H68" s="9">
        <f t="shared" si="12"/>
        <v>188.85</v>
      </c>
      <c r="I68" s="8">
        <v>0.1</v>
      </c>
      <c r="J68" s="8">
        <v>0</v>
      </c>
      <c r="K68" s="8">
        <v>0</v>
      </c>
      <c r="L68" s="8">
        <v>5</v>
      </c>
      <c r="M68" s="8">
        <v>0</v>
      </c>
      <c r="N68" s="8">
        <v>17.899999999999999</v>
      </c>
      <c r="O68" s="10">
        <v>4.5999999999999996</v>
      </c>
      <c r="P68" s="8">
        <v>21</v>
      </c>
      <c r="Q68" s="10">
        <v>0.6</v>
      </c>
      <c r="R68" s="8">
        <v>35.1</v>
      </c>
      <c r="S68" s="8">
        <v>0</v>
      </c>
      <c r="T68" s="8">
        <v>0.5</v>
      </c>
      <c r="U68" s="8">
        <v>0</v>
      </c>
    </row>
    <row r="69" spans="1:21" ht="21.75" customHeight="1" x14ac:dyDescent="0.25">
      <c r="A69" s="6">
        <v>2011</v>
      </c>
      <c r="B69" s="6">
        <v>312</v>
      </c>
      <c r="C69" s="7" t="s">
        <v>64</v>
      </c>
      <c r="D69" s="6">
        <v>180</v>
      </c>
      <c r="E69" s="8">
        <v>5.9</v>
      </c>
      <c r="F69" s="8">
        <v>6.1</v>
      </c>
      <c r="G69" s="8">
        <v>34.700000000000003</v>
      </c>
      <c r="H69" s="9">
        <f t="shared" si="12"/>
        <v>223.19</v>
      </c>
      <c r="I69" s="8">
        <v>0.3</v>
      </c>
      <c r="J69" s="8">
        <v>8.4</v>
      </c>
      <c r="K69" s="8">
        <v>126.7</v>
      </c>
      <c r="L69" s="8">
        <v>0</v>
      </c>
      <c r="M69" s="8">
        <v>0.3</v>
      </c>
      <c r="N69" s="8">
        <v>94.5</v>
      </c>
      <c r="O69" s="10">
        <v>49.7</v>
      </c>
      <c r="P69" s="8">
        <v>109.7</v>
      </c>
      <c r="Q69" s="10">
        <v>2.2000000000000002</v>
      </c>
      <c r="R69" s="8">
        <v>58.6</v>
      </c>
      <c r="S69" s="8">
        <v>0.1</v>
      </c>
      <c r="T69" s="8">
        <v>0.5</v>
      </c>
      <c r="U69" s="8">
        <v>0</v>
      </c>
    </row>
    <row r="70" spans="1:21" ht="12.4" customHeight="1" x14ac:dyDescent="0.25">
      <c r="A70" s="6">
        <v>2008</v>
      </c>
      <c r="B70" s="6">
        <v>430</v>
      </c>
      <c r="C70" s="7" t="s">
        <v>31</v>
      </c>
      <c r="D70" s="6" t="s">
        <v>32</v>
      </c>
      <c r="E70" s="8">
        <v>0</v>
      </c>
      <c r="F70" s="8">
        <v>0</v>
      </c>
      <c r="G70" s="8">
        <v>9.6999999999999993</v>
      </c>
      <c r="H70" s="9">
        <f t="shared" si="12"/>
        <v>39.769999999999996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5.9</v>
      </c>
      <c r="O70" s="10">
        <v>1.3</v>
      </c>
      <c r="P70" s="8">
        <v>0</v>
      </c>
      <c r="Q70" s="10">
        <v>0</v>
      </c>
      <c r="R70" s="8">
        <v>0.7</v>
      </c>
      <c r="S70" s="8">
        <v>0</v>
      </c>
      <c r="T70" s="8">
        <v>0</v>
      </c>
      <c r="U70" s="8">
        <v>0</v>
      </c>
    </row>
    <row r="71" spans="1:21" ht="12.4" customHeight="1" x14ac:dyDescent="0.25">
      <c r="A71" s="6">
        <v>2008</v>
      </c>
      <c r="B71" s="6" t="s">
        <v>35</v>
      </c>
      <c r="C71" s="7" t="s">
        <v>46</v>
      </c>
      <c r="D71" s="6">
        <v>20</v>
      </c>
      <c r="E71" s="8">
        <v>1.3</v>
      </c>
      <c r="F71" s="8">
        <v>0.2</v>
      </c>
      <c r="G71" s="8">
        <v>8.5</v>
      </c>
      <c r="H71" s="9">
        <f>E71*4.1+F71*9.3+G71*4.1</f>
        <v>42.039999999999992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3.6</v>
      </c>
      <c r="O71" s="10">
        <v>3.8</v>
      </c>
      <c r="P71" s="8">
        <v>17.399999999999999</v>
      </c>
      <c r="Q71" s="10">
        <v>0.8</v>
      </c>
      <c r="R71" s="8">
        <v>27.2</v>
      </c>
      <c r="S71" s="8">
        <v>0.1</v>
      </c>
      <c r="T71" s="8">
        <v>0</v>
      </c>
      <c r="U71" s="8">
        <v>0</v>
      </c>
    </row>
    <row r="72" spans="1:21" ht="12.4" customHeight="1" x14ac:dyDescent="0.25">
      <c r="A72" s="124" t="s">
        <v>37</v>
      </c>
      <c r="B72" s="125"/>
      <c r="C72" s="125"/>
      <c r="D72" s="12">
        <v>860</v>
      </c>
      <c r="E72" s="26">
        <f>SUM(E66:E71)</f>
        <v>26.999999999999996</v>
      </c>
      <c r="F72" s="26">
        <f>SUM(F66:F71)</f>
        <v>28.099999999999998</v>
      </c>
      <c r="G72" s="26">
        <f t="shared" ref="G72:T72" si="13">SUM(G66:G71)</f>
        <v>118.30000000000001</v>
      </c>
      <c r="H72" s="26">
        <f t="shared" si="13"/>
        <v>857.06</v>
      </c>
      <c r="I72" s="26">
        <f t="shared" si="13"/>
        <v>0.5</v>
      </c>
      <c r="J72" s="26">
        <f t="shared" si="13"/>
        <v>20.3</v>
      </c>
      <c r="K72" s="33">
        <f t="shared" si="13"/>
        <v>269</v>
      </c>
      <c r="L72" s="26">
        <f t="shared" si="13"/>
        <v>5.05</v>
      </c>
      <c r="M72" s="26">
        <f t="shared" si="13"/>
        <v>0.5</v>
      </c>
      <c r="N72" s="26">
        <f t="shared" si="13"/>
        <v>282.3</v>
      </c>
      <c r="O72" s="26">
        <f t="shared" si="13"/>
        <v>93.5</v>
      </c>
      <c r="P72" s="26">
        <f t="shared" si="13"/>
        <v>303.29999999999995</v>
      </c>
      <c r="Q72" s="26">
        <f t="shared" si="13"/>
        <v>4.1000000000000005</v>
      </c>
      <c r="R72" s="33">
        <f t="shared" si="13"/>
        <v>279.39999999999998</v>
      </c>
      <c r="S72" s="26">
        <f t="shared" si="13"/>
        <v>0.5</v>
      </c>
      <c r="T72" s="26">
        <f t="shared" si="13"/>
        <v>1</v>
      </c>
      <c r="U72" s="26">
        <f>SUM(U66:U71)</f>
        <v>0</v>
      </c>
    </row>
    <row r="73" spans="1:21" ht="12.4" customHeight="1" x14ac:dyDescent="0.25">
      <c r="A73" s="124" t="s">
        <v>47</v>
      </c>
      <c r="B73" s="125"/>
      <c r="C73" s="125"/>
      <c r="D73" s="126"/>
      <c r="E73" s="13">
        <f>E64+E72</f>
        <v>46.5</v>
      </c>
      <c r="F73" s="13">
        <f>F64+F72</f>
        <v>48</v>
      </c>
      <c r="G73" s="13">
        <f t="shared" ref="G73:U73" si="14">G64+G72</f>
        <v>211.70000000000002</v>
      </c>
      <c r="H73" s="13">
        <f t="shared" si="14"/>
        <v>1505.02</v>
      </c>
      <c r="I73" s="13">
        <f t="shared" si="14"/>
        <v>0.7</v>
      </c>
      <c r="J73" s="28">
        <f t="shared" si="14"/>
        <v>35.6</v>
      </c>
      <c r="K73" s="28">
        <f t="shared" si="14"/>
        <v>456.5</v>
      </c>
      <c r="L73" s="13">
        <f t="shared" si="14"/>
        <v>5.55</v>
      </c>
      <c r="M73" s="13">
        <f t="shared" si="14"/>
        <v>0.8</v>
      </c>
      <c r="N73" s="13">
        <f t="shared" si="14"/>
        <v>600.1</v>
      </c>
      <c r="O73" s="28">
        <f t="shared" si="14"/>
        <v>158</v>
      </c>
      <c r="P73" s="13">
        <f t="shared" si="14"/>
        <v>601.19999999999993</v>
      </c>
      <c r="Q73" s="13">
        <f t="shared" si="14"/>
        <v>9.6999999999999993</v>
      </c>
      <c r="R73" s="13">
        <f t="shared" si="14"/>
        <v>605.79999999999995</v>
      </c>
      <c r="S73" s="13">
        <f t="shared" si="14"/>
        <v>0.5</v>
      </c>
      <c r="T73" s="13">
        <f t="shared" si="14"/>
        <v>2</v>
      </c>
      <c r="U73" s="13">
        <f t="shared" si="14"/>
        <v>2.5000000000000001E-2</v>
      </c>
    </row>
    <row r="74" spans="1:21" ht="14.25" customHeight="1" x14ac:dyDescent="0.25">
      <c r="A74" s="124" t="s">
        <v>48</v>
      </c>
      <c r="B74" s="125"/>
      <c r="C74" s="125"/>
      <c r="D74" s="125"/>
      <c r="E74" s="21">
        <v>1</v>
      </c>
      <c r="F74" s="21">
        <v>1</v>
      </c>
      <c r="G74" s="21">
        <v>4</v>
      </c>
      <c r="H74" s="22" t="s">
        <v>35</v>
      </c>
      <c r="I74" s="22" t="s">
        <v>35</v>
      </c>
      <c r="J74" s="32" t="s">
        <v>35</v>
      </c>
      <c r="K74" s="22" t="s">
        <v>35</v>
      </c>
      <c r="L74" s="22" t="s">
        <v>35</v>
      </c>
      <c r="M74" s="22" t="s">
        <v>35</v>
      </c>
      <c r="N74" s="22" t="s">
        <v>35</v>
      </c>
      <c r="O74" s="22" t="s">
        <v>35</v>
      </c>
      <c r="P74" s="22" t="s">
        <v>35</v>
      </c>
      <c r="Q74" s="22" t="s">
        <v>35</v>
      </c>
      <c r="R74" s="22" t="s">
        <v>35</v>
      </c>
      <c r="S74" s="22" t="s">
        <v>35</v>
      </c>
      <c r="T74" s="22" t="s">
        <v>35</v>
      </c>
      <c r="U74" s="22" t="s">
        <v>35</v>
      </c>
    </row>
    <row r="75" spans="1:21" ht="14.25" customHeight="1" x14ac:dyDescent="0.25">
      <c r="A75" s="23"/>
      <c r="B75" s="23"/>
      <c r="C75" s="23"/>
      <c r="D75" s="23"/>
      <c r="E75" s="24"/>
      <c r="F75" s="24"/>
      <c r="G75" s="24"/>
      <c r="H75" s="22"/>
      <c r="I75" s="22"/>
      <c r="J75" s="3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14.25" customHeight="1" x14ac:dyDescent="0.25">
      <c r="A76" s="23"/>
      <c r="B76" s="23"/>
      <c r="C76" s="23"/>
      <c r="D76" s="23"/>
      <c r="E76" s="24"/>
      <c r="F76" s="24"/>
      <c r="G76" s="24"/>
      <c r="H76" s="22"/>
      <c r="I76" s="22"/>
      <c r="J76" s="3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14.25" customHeight="1" x14ac:dyDescent="0.25">
      <c r="A77" s="23"/>
      <c r="B77" s="23"/>
      <c r="C77" s="23"/>
      <c r="D77" s="23"/>
      <c r="E77" s="24"/>
      <c r="F77" s="24"/>
      <c r="G77" s="24"/>
      <c r="H77" s="22"/>
      <c r="I77" s="22"/>
      <c r="J77" s="3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4.25" customHeight="1" x14ac:dyDescent="0.25">
      <c r="A78" s="23"/>
      <c r="B78" s="23"/>
      <c r="C78" s="23"/>
      <c r="D78" s="23"/>
      <c r="E78" s="24"/>
      <c r="F78" s="24"/>
      <c r="G78" s="24"/>
      <c r="H78" s="22"/>
      <c r="I78" s="22"/>
      <c r="J78" s="3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4.25" customHeight="1" x14ac:dyDescent="0.25">
      <c r="A79" s="23"/>
      <c r="B79" s="23"/>
      <c r="C79" s="23"/>
      <c r="D79" s="23"/>
      <c r="E79" s="24"/>
      <c r="F79" s="24"/>
      <c r="G79" s="24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4.25" customHeight="1" x14ac:dyDescent="0.25">
      <c r="A80" s="23"/>
      <c r="B80" s="23"/>
      <c r="C80" s="23"/>
      <c r="D80" s="23"/>
      <c r="E80" s="24"/>
      <c r="F80" s="24"/>
      <c r="G80" s="24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4.25" customHeight="1" x14ac:dyDescent="0.25">
      <c r="A81" s="23"/>
      <c r="B81" s="23"/>
      <c r="C81" s="23"/>
      <c r="D81" s="23"/>
      <c r="E81" s="24"/>
      <c r="F81" s="24"/>
      <c r="G81" s="24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4.25" customHeight="1" x14ac:dyDescent="0.25">
      <c r="A82" s="23"/>
      <c r="B82" s="23"/>
      <c r="C82" s="23"/>
      <c r="D82" s="23"/>
      <c r="E82" s="24"/>
      <c r="F82" s="24"/>
      <c r="G82" s="24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4.25" customHeight="1" x14ac:dyDescent="0.25">
      <c r="A83" s="132" t="s">
        <v>103</v>
      </c>
      <c r="B83" s="132"/>
      <c r="C83" s="132"/>
      <c r="D83" s="132" t="s">
        <v>104</v>
      </c>
      <c r="E83" s="132"/>
      <c r="F83" s="132"/>
      <c r="G83" s="132"/>
      <c r="H83" s="13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4.25" customHeight="1" x14ac:dyDescent="0.25">
      <c r="A84" s="132" t="s">
        <v>1</v>
      </c>
      <c r="B84" s="132"/>
      <c r="C84" s="132"/>
      <c r="D84" s="132" t="s">
        <v>2</v>
      </c>
      <c r="E84" s="132"/>
      <c r="F84" s="132"/>
      <c r="G84" s="132"/>
      <c r="H84" s="13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4.25" customHeight="1" x14ac:dyDescent="0.25">
      <c r="A85" s="144" t="s">
        <v>3</v>
      </c>
      <c r="B85" s="144"/>
      <c r="C85" s="144"/>
      <c r="D85" s="132" t="s">
        <v>140</v>
      </c>
      <c r="E85" s="132"/>
      <c r="F85" s="132"/>
      <c r="G85" s="132"/>
      <c r="H85" s="13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3.5" customHeight="1" x14ac:dyDescent="0.25">
      <c r="A86" s="133" t="s">
        <v>5</v>
      </c>
      <c r="B86" s="133" t="s">
        <v>6</v>
      </c>
      <c r="C86" s="135" t="s">
        <v>7</v>
      </c>
      <c r="D86" s="133" t="s">
        <v>8</v>
      </c>
      <c r="E86" s="129" t="s">
        <v>9</v>
      </c>
      <c r="F86" s="130"/>
      <c r="G86" s="131"/>
      <c r="H86" s="127" t="s">
        <v>10</v>
      </c>
      <c r="I86" s="129" t="s">
        <v>11</v>
      </c>
      <c r="J86" s="130"/>
      <c r="K86" s="130"/>
      <c r="L86" s="130"/>
      <c r="M86" s="131"/>
      <c r="N86" s="129" t="s">
        <v>12</v>
      </c>
      <c r="O86" s="130"/>
      <c r="P86" s="130"/>
      <c r="Q86" s="130"/>
      <c r="R86" s="130"/>
      <c r="S86" s="130"/>
      <c r="T86" s="130"/>
      <c r="U86" s="131"/>
    </row>
    <row r="87" spans="1:21" ht="39.6" customHeight="1" x14ac:dyDescent="0.25">
      <c r="A87" s="134"/>
      <c r="B87" s="134"/>
      <c r="C87" s="136"/>
      <c r="D87" s="134"/>
      <c r="E87" s="1" t="s">
        <v>13</v>
      </c>
      <c r="F87" s="1" t="s">
        <v>14</v>
      </c>
      <c r="G87" s="1" t="s">
        <v>15</v>
      </c>
      <c r="H87" s="128"/>
      <c r="I87" s="1" t="s">
        <v>16</v>
      </c>
      <c r="J87" s="1" t="s">
        <v>17</v>
      </c>
      <c r="K87" s="1" t="s">
        <v>18</v>
      </c>
      <c r="L87" s="1" t="s">
        <v>19</v>
      </c>
      <c r="M87" s="1" t="s">
        <v>20</v>
      </c>
      <c r="N87" s="1" t="s">
        <v>21</v>
      </c>
      <c r="O87" s="2" t="s">
        <v>22</v>
      </c>
      <c r="P87" s="1" t="s">
        <v>23</v>
      </c>
      <c r="Q87" s="2" t="s">
        <v>24</v>
      </c>
      <c r="R87" s="1" t="s">
        <v>25</v>
      </c>
      <c r="S87" s="1" t="s">
        <v>26</v>
      </c>
      <c r="T87" s="1" t="s">
        <v>27</v>
      </c>
      <c r="U87" s="1" t="s">
        <v>28</v>
      </c>
    </row>
    <row r="88" spans="1:21" ht="14.65" customHeight="1" x14ac:dyDescent="0.25">
      <c r="A88" s="3" t="s">
        <v>29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</row>
    <row r="89" spans="1:21" ht="30.75" customHeight="1" x14ac:dyDescent="0.25">
      <c r="A89" s="6">
        <v>2008</v>
      </c>
      <c r="B89" s="6">
        <v>189</v>
      </c>
      <c r="C89" s="7" t="s">
        <v>65</v>
      </c>
      <c r="D89" s="6">
        <v>200</v>
      </c>
      <c r="E89" s="8">
        <v>17.100000000000001</v>
      </c>
      <c r="F89" s="8">
        <v>10.199999999999999</v>
      </c>
      <c r="G89" s="8">
        <v>50.3</v>
      </c>
      <c r="H89" s="9">
        <f t="shared" ref="H89:H92" si="15">E89*4.1+F89*9.3+G89*4.1</f>
        <v>371.19999999999993</v>
      </c>
      <c r="I89" s="8">
        <v>0.2</v>
      </c>
      <c r="J89" s="8">
        <v>2.4</v>
      </c>
      <c r="K89" s="18">
        <v>201.4</v>
      </c>
      <c r="L89" s="8">
        <v>4.0999999999999996</v>
      </c>
      <c r="M89" s="8">
        <v>0.3</v>
      </c>
      <c r="N89" s="8">
        <v>270.10000000000002</v>
      </c>
      <c r="O89" s="10">
        <v>46.2</v>
      </c>
      <c r="P89" s="8">
        <v>106.4</v>
      </c>
      <c r="Q89" s="10">
        <v>0.3</v>
      </c>
      <c r="R89" s="8">
        <v>5</v>
      </c>
      <c r="S89" s="8">
        <v>0.2</v>
      </c>
      <c r="T89" s="8">
        <v>1.2</v>
      </c>
      <c r="U89" s="40">
        <v>2.5000000000000001E-2</v>
      </c>
    </row>
    <row r="90" spans="1:21" ht="22.15" customHeight="1" x14ac:dyDescent="0.25">
      <c r="A90" s="6">
        <v>2008</v>
      </c>
      <c r="B90" s="6">
        <v>431</v>
      </c>
      <c r="C90" s="7" t="s">
        <v>50</v>
      </c>
      <c r="D90" s="6" t="s">
        <v>51</v>
      </c>
      <c r="E90" s="8">
        <v>0</v>
      </c>
      <c r="F90" s="8">
        <v>0</v>
      </c>
      <c r="G90" s="8">
        <v>9.8000000000000007</v>
      </c>
      <c r="H90" s="9">
        <f t="shared" si="15"/>
        <v>40.18</v>
      </c>
      <c r="I90" s="8">
        <v>0</v>
      </c>
      <c r="J90" s="8">
        <v>0.8</v>
      </c>
      <c r="K90" s="8">
        <v>0</v>
      </c>
      <c r="L90" s="8">
        <v>0</v>
      </c>
      <c r="M90" s="8">
        <v>0</v>
      </c>
      <c r="N90" s="8">
        <v>7.4</v>
      </c>
      <c r="O90" s="10">
        <v>1.8</v>
      </c>
      <c r="P90" s="8">
        <v>1</v>
      </c>
      <c r="Q90" s="10">
        <v>0</v>
      </c>
      <c r="R90" s="8">
        <v>8.9</v>
      </c>
      <c r="S90" s="8">
        <v>0</v>
      </c>
      <c r="T90" s="8">
        <v>0</v>
      </c>
      <c r="U90" s="8">
        <v>0</v>
      </c>
    </row>
    <row r="91" spans="1:21" ht="22.9" customHeight="1" x14ac:dyDescent="0.25">
      <c r="A91" s="6">
        <v>2011</v>
      </c>
      <c r="B91" s="6">
        <v>1</v>
      </c>
      <c r="C91" s="7" t="s">
        <v>66</v>
      </c>
      <c r="D91" s="6" t="s">
        <v>67</v>
      </c>
      <c r="E91" s="8">
        <v>1.6</v>
      </c>
      <c r="F91" s="8">
        <v>8.8000000000000007</v>
      </c>
      <c r="G91" s="8">
        <v>10.4</v>
      </c>
      <c r="H91" s="9">
        <f t="shared" si="15"/>
        <v>131.04000000000002</v>
      </c>
      <c r="I91" s="8">
        <v>0</v>
      </c>
      <c r="J91" s="8">
        <v>0</v>
      </c>
      <c r="K91" s="8">
        <v>0.1</v>
      </c>
      <c r="L91" s="8">
        <v>0.2</v>
      </c>
      <c r="M91" s="8">
        <v>0</v>
      </c>
      <c r="N91" s="8">
        <v>5</v>
      </c>
      <c r="O91" s="10">
        <v>2.6</v>
      </c>
      <c r="P91" s="8">
        <v>14.9</v>
      </c>
      <c r="Q91" s="10">
        <v>0.2</v>
      </c>
      <c r="R91" s="8">
        <v>19.899999999999999</v>
      </c>
      <c r="S91" s="8">
        <v>0</v>
      </c>
      <c r="T91" s="8">
        <v>0</v>
      </c>
      <c r="U91" s="8">
        <v>0</v>
      </c>
    </row>
    <row r="92" spans="1:21" ht="12.4" customHeight="1" x14ac:dyDescent="0.25">
      <c r="A92" s="6">
        <v>2008</v>
      </c>
      <c r="B92" s="6" t="s">
        <v>35</v>
      </c>
      <c r="C92" s="7" t="s">
        <v>134</v>
      </c>
      <c r="D92" s="6">
        <v>130</v>
      </c>
      <c r="E92" s="8">
        <v>0.5</v>
      </c>
      <c r="F92" s="8">
        <v>0.5</v>
      </c>
      <c r="G92" s="8">
        <v>12.7</v>
      </c>
      <c r="H92" s="9">
        <f t="shared" si="15"/>
        <v>58.769999999999996</v>
      </c>
      <c r="I92" s="8">
        <v>0</v>
      </c>
      <c r="J92" s="8">
        <v>13</v>
      </c>
      <c r="K92" s="8">
        <v>0</v>
      </c>
      <c r="L92" s="8">
        <v>0</v>
      </c>
      <c r="M92" s="8">
        <v>0</v>
      </c>
      <c r="N92" s="8">
        <v>20.8</v>
      </c>
      <c r="O92" s="10">
        <v>10.4</v>
      </c>
      <c r="P92" s="8">
        <v>14.3</v>
      </c>
      <c r="Q92" s="10">
        <v>2.9</v>
      </c>
      <c r="R92" s="8">
        <v>214.6</v>
      </c>
      <c r="S92" s="8">
        <v>0</v>
      </c>
      <c r="T92" s="8">
        <v>0</v>
      </c>
      <c r="U92" s="8">
        <v>0</v>
      </c>
    </row>
    <row r="93" spans="1:21" ht="12.4" customHeight="1" x14ac:dyDescent="0.25">
      <c r="A93" s="124" t="s">
        <v>37</v>
      </c>
      <c r="B93" s="125"/>
      <c r="C93" s="125"/>
      <c r="D93" s="12">
        <v>550</v>
      </c>
      <c r="E93" s="14">
        <f>SUM(E89:E92)</f>
        <v>19.200000000000003</v>
      </c>
      <c r="F93" s="14">
        <f t="shared" ref="F93:U93" si="16">SUM(F89:F92)</f>
        <v>19.5</v>
      </c>
      <c r="G93" s="14">
        <f t="shared" si="16"/>
        <v>83.2</v>
      </c>
      <c r="H93" s="14">
        <f>SUM(H89:H92)</f>
        <v>601.18999999999994</v>
      </c>
      <c r="I93" s="14">
        <f t="shared" si="16"/>
        <v>0.2</v>
      </c>
      <c r="J93" s="14">
        <f t="shared" si="16"/>
        <v>16.2</v>
      </c>
      <c r="K93" s="34">
        <f t="shared" si="16"/>
        <v>201.5</v>
      </c>
      <c r="L93" s="14">
        <f t="shared" si="16"/>
        <v>4.3</v>
      </c>
      <c r="M93" s="14">
        <f t="shared" si="16"/>
        <v>0.3</v>
      </c>
      <c r="N93" s="14">
        <f>SUM(N89:N92)</f>
        <v>303.3</v>
      </c>
      <c r="O93" s="14">
        <f t="shared" si="16"/>
        <v>61</v>
      </c>
      <c r="P93" s="14">
        <f t="shared" si="16"/>
        <v>136.60000000000002</v>
      </c>
      <c r="Q93" s="14">
        <f t="shared" si="16"/>
        <v>3.4</v>
      </c>
      <c r="R93" s="14">
        <f>SUM(R89:R92)</f>
        <v>248.39999999999998</v>
      </c>
      <c r="S93" s="14">
        <f t="shared" si="16"/>
        <v>0.2</v>
      </c>
      <c r="T93" s="14">
        <f t="shared" si="16"/>
        <v>1.2</v>
      </c>
      <c r="U93" s="41">
        <f t="shared" si="16"/>
        <v>2.5000000000000001E-2</v>
      </c>
    </row>
    <row r="94" spans="1:21" ht="14.65" customHeight="1" x14ac:dyDescent="0.25">
      <c r="A94" s="17" t="s">
        <v>40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6"/>
    </row>
    <row r="95" spans="1:21" ht="12.4" customHeight="1" x14ac:dyDescent="0.25">
      <c r="A95" s="6">
        <v>2008</v>
      </c>
      <c r="B95" s="6">
        <v>1</v>
      </c>
      <c r="C95" s="7" t="s">
        <v>69</v>
      </c>
      <c r="D95" s="6">
        <v>100</v>
      </c>
      <c r="E95" s="8">
        <v>0.5</v>
      </c>
      <c r="F95" s="8">
        <v>0.1</v>
      </c>
      <c r="G95" s="8">
        <v>1.5</v>
      </c>
      <c r="H95" s="9">
        <f t="shared" ref="H95:H100" si="17">E95*4.1+F95*9.3+G95*4.1</f>
        <v>9.129999999999999</v>
      </c>
      <c r="I95" s="8">
        <v>0</v>
      </c>
      <c r="J95" s="8">
        <v>6</v>
      </c>
      <c r="K95" s="8">
        <v>86.7</v>
      </c>
      <c r="L95" s="8">
        <v>0</v>
      </c>
      <c r="M95" s="8">
        <v>0</v>
      </c>
      <c r="N95" s="8">
        <v>13.8</v>
      </c>
      <c r="O95" s="10">
        <v>0.4</v>
      </c>
      <c r="P95" s="8">
        <v>25.1</v>
      </c>
      <c r="Q95" s="10">
        <v>0.6</v>
      </c>
      <c r="R95" s="8">
        <v>84.3</v>
      </c>
      <c r="S95" s="8">
        <v>0.2</v>
      </c>
      <c r="T95" s="8">
        <v>0.3</v>
      </c>
      <c r="U95" s="8">
        <v>0</v>
      </c>
    </row>
    <row r="96" spans="1:21" ht="36" customHeight="1" x14ac:dyDescent="0.25">
      <c r="A96" s="6">
        <v>2011</v>
      </c>
      <c r="B96" s="6">
        <v>82</v>
      </c>
      <c r="C96" s="7" t="s">
        <v>70</v>
      </c>
      <c r="D96" s="6">
        <v>250</v>
      </c>
      <c r="E96" s="8">
        <v>2.1</v>
      </c>
      <c r="F96" s="8">
        <v>6.5</v>
      </c>
      <c r="G96" s="8">
        <v>23.7</v>
      </c>
      <c r="H96" s="9">
        <f>E96*4.1+F96*9.3+G96*4.1</f>
        <v>166.23</v>
      </c>
      <c r="I96" s="8">
        <v>0</v>
      </c>
      <c r="J96" s="8">
        <v>0.5</v>
      </c>
      <c r="K96" s="8">
        <v>63.7</v>
      </c>
      <c r="L96" s="8">
        <v>1.2</v>
      </c>
      <c r="M96" s="8">
        <v>0.1</v>
      </c>
      <c r="N96" s="8">
        <v>155.9</v>
      </c>
      <c r="O96" s="10">
        <v>0.1</v>
      </c>
      <c r="P96" s="8">
        <v>50.3</v>
      </c>
      <c r="Q96" s="10">
        <v>0.3</v>
      </c>
      <c r="R96" s="8">
        <v>53.9</v>
      </c>
      <c r="S96" s="8">
        <v>0</v>
      </c>
      <c r="T96" s="8">
        <v>0</v>
      </c>
      <c r="U96" s="8">
        <v>0</v>
      </c>
    </row>
    <row r="97" spans="1:21" ht="20.45" customHeight="1" x14ac:dyDescent="0.25">
      <c r="A97" s="6">
        <v>2011</v>
      </c>
      <c r="B97" s="6">
        <v>255</v>
      </c>
      <c r="C97" s="7" t="s">
        <v>71</v>
      </c>
      <c r="D97" s="6">
        <v>100</v>
      </c>
      <c r="E97" s="8">
        <v>12.7</v>
      </c>
      <c r="F97" s="8">
        <v>13.2</v>
      </c>
      <c r="G97" s="8">
        <v>13.6</v>
      </c>
      <c r="H97" s="9">
        <f t="shared" si="17"/>
        <v>230.58999999999997</v>
      </c>
      <c r="I97" s="8">
        <v>0.2</v>
      </c>
      <c r="J97" s="8">
        <v>5.3</v>
      </c>
      <c r="K97" s="8">
        <v>4.5999999999999996</v>
      </c>
      <c r="L97" s="8">
        <v>0</v>
      </c>
      <c r="M97" s="8">
        <v>0.1</v>
      </c>
      <c r="N97" s="8">
        <v>32.4</v>
      </c>
      <c r="O97" s="10">
        <v>8.6</v>
      </c>
      <c r="P97" s="8">
        <v>92.3</v>
      </c>
      <c r="Q97" s="10">
        <v>1.9</v>
      </c>
      <c r="R97" s="8">
        <v>39.6</v>
      </c>
      <c r="S97" s="8">
        <v>0</v>
      </c>
      <c r="T97" s="8">
        <v>0.1</v>
      </c>
      <c r="U97" s="8">
        <v>0</v>
      </c>
    </row>
    <row r="98" spans="1:21" ht="21.75" customHeight="1" x14ac:dyDescent="0.25">
      <c r="A98" s="6">
        <v>2008</v>
      </c>
      <c r="B98" s="6">
        <v>323</v>
      </c>
      <c r="C98" s="7" t="s">
        <v>72</v>
      </c>
      <c r="D98" s="6">
        <v>180</v>
      </c>
      <c r="E98" s="8">
        <v>10.4</v>
      </c>
      <c r="F98" s="8">
        <v>7.7</v>
      </c>
      <c r="G98" s="8">
        <v>55.1</v>
      </c>
      <c r="H98" s="9">
        <f t="shared" si="17"/>
        <v>340.16</v>
      </c>
      <c r="I98" s="8">
        <v>0.3</v>
      </c>
      <c r="J98" s="8">
        <v>4.2</v>
      </c>
      <c r="K98" s="8">
        <v>94.1</v>
      </c>
      <c r="L98" s="8">
        <v>0</v>
      </c>
      <c r="M98" s="8">
        <v>0.3</v>
      </c>
      <c r="N98" s="8">
        <v>82.3</v>
      </c>
      <c r="O98" s="10">
        <v>72.099999999999994</v>
      </c>
      <c r="P98" s="8">
        <v>280.60000000000002</v>
      </c>
      <c r="Q98" s="10">
        <v>1.8</v>
      </c>
      <c r="R98" s="8">
        <v>160.4</v>
      </c>
      <c r="S98" s="8">
        <v>0.03</v>
      </c>
      <c r="T98" s="8">
        <v>0.41</v>
      </c>
      <c r="U98" s="8">
        <v>0</v>
      </c>
    </row>
    <row r="99" spans="1:21" ht="12.4" customHeight="1" x14ac:dyDescent="0.25">
      <c r="A99" s="6">
        <v>2008</v>
      </c>
      <c r="B99" s="6">
        <v>436</v>
      </c>
      <c r="C99" s="7" t="s">
        <v>45</v>
      </c>
      <c r="D99" s="6">
        <v>180</v>
      </c>
      <c r="E99" s="8">
        <v>0.1</v>
      </c>
      <c r="F99" s="8">
        <v>0</v>
      </c>
      <c r="G99" s="8">
        <v>14.9</v>
      </c>
      <c r="H99" s="9">
        <f t="shared" si="17"/>
        <v>61.499999999999993</v>
      </c>
      <c r="I99" s="8">
        <v>0</v>
      </c>
      <c r="J99" s="8">
        <v>2.2999999999999998</v>
      </c>
      <c r="K99" s="8">
        <v>0</v>
      </c>
      <c r="L99" s="8">
        <v>0</v>
      </c>
      <c r="M99" s="8">
        <v>0</v>
      </c>
      <c r="N99" s="8">
        <v>13.3</v>
      </c>
      <c r="O99" s="10">
        <v>3.3</v>
      </c>
      <c r="P99" s="8">
        <v>2.9</v>
      </c>
      <c r="Q99" s="10">
        <v>0.1</v>
      </c>
      <c r="R99" s="8">
        <v>24.5</v>
      </c>
      <c r="S99" s="8">
        <v>0</v>
      </c>
      <c r="T99" s="8">
        <v>0</v>
      </c>
      <c r="U99" s="8">
        <v>0</v>
      </c>
    </row>
    <row r="100" spans="1:21" ht="12.4" customHeight="1" x14ac:dyDescent="0.25">
      <c r="A100" s="6">
        <v>2008</v>
      </c>
      <c r="B100" s="6" t="s">
        <v>35</v>
      </c>
      <c r="C100" s="7" t="s">
        <v>46</v>
      </c>
      <c r="D100" s="6">
        <v>20</v>
      </c>
      <c r="E100" s="8">
        <v>1.3</v>
      </c>
      <c r="F100" s="8">
        <v>0.2</v>
      </c>
      <c r="G100" s="8">
        <v>8.5</v>
      </c>
      <c r="H100" s="9">
        <f t="shared" si="17"/>
        <v>42.039999999999992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3.6</v>
      </c>
      <c r="O100" s="10">
        <v>3.8</v>
      </c>
      <c r="P100" s="8">
        <v>17.399999999999999</v>
      </c>
      <c r="Q100" s="10">
        <v>0.8</v>
      </c>
      <c r="R100" s="8">
        <v>27.2</v>
      </c>
      <c r="S100" s="8">
        <v>0.1</v>
      </c>
      <c r="T100" s="8">
        <v>0</v>
      </c>
      <c r="U100" s="8">
        <v>0</v>
      </c>
    </row>
    <row r="101" spans="1:21" ht="12.4" customHeight="1" x14ac:dyDescent="0.25">
      <c r="A101" s="124" t="s">
        <v>37</v>
      </c>
      <c r="B101" s="125"/>
      <c r="C101" s="125"/>
      <c r="D101" s="12">
        <v>830</v>
      </c>
      <c r="E101" s="14">
        <f>SUM(E95:E100)</f>
        <v>27.1</v>
      </c>
      <c r="F101" s="14">
        <f t="shared" ref="F101:U101" si="18">SUM(F95:F100)</f>
        <v>27.699999999999996</v>
      </c>
      <c r="G101" s="14">
        <f t="shared" si="18"/>
        <v>117.30000000000001</v>
      </c>
      <c r="H101" s="14">
        <f t="shared" si="18"/>
        <v>849.64999999999986</v>
      </c>
      <c r="I101" s="14">
        <f t="shared" si="18"/>
        <v>0.5</v>
      </c>
      <c r="J101" s="14">
        <f t="shared" si="18"/>
        <v>18.3</v>
      </c>
      <c r="K101" s="19">
        <f t="shared" si="18"/>
        <v>249.1</v>
      </c>
      <c r="L101" s="14">
        <f t="shared" si="18"/>
        <v>1.2</v>
      </c>
      <c r="M101" s="14">
        <f t="shared" si="18"/>
        <v>0.5</v>
      </c>
      <c r="N101" s="14">
        <f t="shared" si="18"/>
        <v>301.30000000000007</v>
      </c>
      <c r="O101" s="14">
        <f t="shared" si="18"/>
        <v>88.299999999999983</v>
      </c>
      <c r="P101" s="14">
        <f t="shared" si="18"/>
        <v>468.59999999999997</v>
      </c>
      <c r="Q101" s="14">
        <f t="shared" si="18"/>
        <v>5.4999999999999991</v>
      </c>
      <c r="R101" s="14">
        <f>SUM(R95:R100)</f>
        <v>389.9</v>
      </c>
      <c r="S101" s="14">
        <f t="shared" si="18"/>
        <v>0.33</v>
      </c>
      <c r="T101" s="14">
        <f t="shared" si="18"/>
        <v>0.81</v>
      </c>
      <c r="U101" s="14">
        <f t="shared" si="18"/>
        <v>0</v>
      </c>
    </row>
    <row r="102" spans="1:21" ht="12.4" customHeight="1" x14ac:dyDescent="0.25">
      <c r="A102" s="124" t="s">
        <v>47</v>
      </c>
      <c r="B102" s="125"/>
      <c r="C102" s="125"/>
      <c r="D102" s="126"/>
      <c r="E102" s="14">
        <f>E101+E93</f>
        <v>46.300000000000004</v>
      </c>
      <c r="F102" s="14">
        <f t="shared" ref="F102:U102" si="19">F101+F93</f>
        <v>47.199999999999996</v>
      </c>
      <c r="G102" s="14">
        <f t="shared" si="19"/>
        <v>200.5</v>
      </c>
      <c r="H102" s="14">
        <f t="shared" si="19"/>
        <v>1450.8399999999997</v>
      </c>
      <c r="I102" s="14">
        <f t="shared" si="19"/>
        <v>0.7</v>
      </c>
      <c r="J102" s="14">
        <f t="shared" si="19"/>
        <v>34.5</v>
      </c>
      <c r="K102" s="14">
        <f t="shared" si="19"/>
        <v>450.6</v>
      </c>
      <c r="L102" s="14">
        <f t="shared" si="19"/>
        <v>5.5</v>
      </c>
      <c r="M102" s="14">
        <f t="shared" si="19"/>
        <v>0.8</v>
      </c>
      <c r="N102" s="14">
        <f t="shared" si="19"/>
        <v>604.60000000000014</v>
      </c>
      <c r="O102" s="14">
        <f t="shared" si="19"/>
        <v>149.29999999999998</v>
      </c>
      <c r="P102" s="14">
        <f t="shared" si="19"/>
        <v>605.20000000000005</v>
      </c>
      <c r="Q102" s="14">
        <f t="shared" si="19"/>
        <v>8.8999999999999986</v>
      </c>
      <c r="R102" s="14">
        <f>R101+R93</f>
        <v>638.29999999999995</v>
      </c>
      <c r="S102" s="14">
        <f t="shared" si="19"/>
        <v>0.53</v>
      </c>
      <c r="T102" s="14">
        <f t="shared" si="19"/>
        <v>2.0099999999999998</v>
      </c>
      <c r="U102" s="41">
        <f t="shared" si="19"/>
        <v>2.5000000000000001E-2</v>
      </c>
    </row>
    <row r="103" spans="1:21" ht="14.25" customHeight="1" x14ac:dyDescent="0.25">
      <c r="A103" s="124" t="s">
        <v>48</v>
      </c>
      <c r="B103" s="125"/>
      <c r="C103" s="125"/>
      <c r="D103" s="125"/>
      <c r="E103" s="21">
        <v>1</v>
      </c>
      <c r="F103" s="21">
        <v>1</v>
      </c>
      <c r="G103" s="21">
        <v>4</v>
      </c>
      <c r="H103" s="22" t="s">
        <v>35</v>
      </c>
      <c r="I103" s="22" t="s">
        <v>35</v>
      </c>
      <c r="J103" s="22" t="s">
        <v>35</v>
      </c>
      <c r="K103" s="22" t="s">
        <v>35</v>
      </c>
      <c r="L103" s="22" t="s">
        <v>35</v>
      </c>
      <c r="M103" s="22" t="s">
        <v>35</v>
      </c>
      <c r="N103" s="22" t="s">
        <v>35</v>
      </c>
      <c r="O103" s="22" t="s">
        <v>35</v>
      </c>
      <c r="P103" s="22" t="s">
        <v>35</v>
      </c>
      <c r="Q103" s="22" t="s">
        <v>35</v>
      </c>
      <c r="R103" s="22" t="s">
        <v>35</v>
      </c>
      <c r="S103" s="22" t="s">
        <v>35</v>
      </c>
      <c r="T103" s="22" t="s">
        <v>35</v>
      </c>
      <c r="U103" s="22" t="s">
        <v>35</v>
      </c>
    </row>
    <row r="104" spans="1:21" ht="14.25" customHeight="1" x14ac:dyDescent="0.25">
      <c r="A104" s="23"/>
      <c r="B104" s="23"/>
      <c r="C104" s="23"/>
      <c r="D104" s="23"/>
      <c r="E104" s="24"/>
      <c r="F104" s="24"/>
      <c r="G104" s="24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14.25" customHeight="1" x14ac:dyDescent="0.25">
      <c r="A105" s="23"/>
      <c r="B105" s="23"/>
      <c r="C105" s="23"/>
      <c r="D105" s="23"/>
      <c r="E105" s="24"/>
      <c r="F105" s="24"/>
      <c r="G105" s="24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14.25" customHeight="1" x14ac:dyDescent="0.25">
      <c r="A106" s="23"/>
      <c r="B106" s="23"/>
      <c r="C106" s="23"/>
      <c r="D106" s="23"/>
      <c r="E106" s="24"/>
      <c r="F106" s="24"/>
      <c r="G106" s="24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14.25" customHeight="1" x14ac:dyDescent="0.25">
      <c r="A107" s="23"/>
      <c r="B107" s="23"/>
      <c r="C107" s="23"/>
      <c r="D107" s="23"/>
      <c r="E107" s="24"/>
      <c r="F107" s="24"/>
      <c r="G107" s="24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4.25" customHeight="1" x14ac:dyDescent="0.25">
      <c r="A108" s="23"/>
      <c r="B108" s="23"/>
      <c r="C108" s="23"/>
      <c r="D108" s="23"/>
      <c r="E108" s="24"/>
      <c r="F108" s="24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4.25" customHeight="1" x14ac:dyDescent="0.25">
      <c r="A109" s="23"/>
      <c r="B109" s="23"/>
      <c r="C109" s="23"/>
      <c r="D109" s="23"/>
      <c r="E109" s="24"/>
      <c r="F109" s="24"/>
      <c r="G109" s="24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4.25" customHeight="1" x14ac:dyDescent="0.25">
      <c r="A110" s="23"/>
      <c r="B110" s="23"/>
      <c r="C110" s="23"/>
      <c r="D110" s="23"/>
      <c r="E110" s="24"/>
      <c r="F110" s="24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4.25" customHeight="1" x14ac:dyDescent="0.25">
      <c r="A111" s="132" t="s">
        <v>105</v>
      </c>
      <c r="B111" s="132"/>
      <c r="C111" s="132"/>
      <c r="D111" s="132" t="s">
        <v>106</v>
      </c>
      <c r="E111" s="132"/>
      <c r="F111" s="132"/>
      <c r="G111" s="132"/>
      <c r="H111" s="13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4.25" customHeight="1" x14ac:dyDescent="0.25">
      <c r="A112" s="132" t="s">
        <v>1</v>
      </c>
      <c r="B112" s="132"/>
      <c r="C112" s="132"/>
      <c r="D112" s="132" t="s">
        <v>2</v>
      </c>
      <c r="E112" s="132"/>
      <c r="F112" s="132"/>
      <c r="G112" s="132"/>
      <c r="H112" s="13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4.25" customHeight="1" x14ac:dyDescent="0.25">
      <c r="A113" s="144" t="s">
        <v>3</v>
      </c>
      <c r="B113" s="144"/>
      <c r="C113" s="144"/>
      <c r="D113" s="132" t="s">
        <v>140</v>
      </c>
      <c r="E113" s="132"/>
      <c r="F113" s="132"/>
      <c r="G113" s="132"/>
      <c r="H113" s="13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3.5" customHeight="1" x14ac:dyDescent="0.25">
      <c r="A114" s="133" t="s">
        <v>5</v>
      </c>
      <c r="B114" s="133" t="s">
        <v>6</v>
      </c>
      <c r="C114" s="135" t="s">
        <v>7</v>
      </c>
      <c r="D114" s="133" t="s">
        <v>8</v>
      </c>
      <c r="E114" s="129" t="s">
        <v>9</v>
      </c>
      <c r="F114" s="130"/>
      <c r="G114" s="131"/>
      <c r="H114" s="127" t="s">
        <v>10</v>
      </c>
      <c r="I114" s="129" t="s">
        <v>11</v>
      </c>
      <c r="J114" s="130"/>
      <c r="K114" s="130"/>
      <c r="L114" s="130"/>
      <c r="M114" s="131"/>
      <c r="N114" s="129" t="s">
        <v>12</v>
      </c>
      <c r="O114" s="130"/>
      <c r="P114" s="130"/>
      <c r="Q114" s="130"/>
      <c r="R114" s="130"/>
      <c r="S114" s="130"/>
      <c r="T114" s="130"/>
      <c r="U114" s="131"/>
    </row>
    <row r="115" spans="1:21" ht="39.6" customHeight="1" x14ac:dyDescent="0.25">
      <c r="A115" s="134"/>
      <c r="B115" s="134"/>
      <c r="C115" s="136"/>
      <c r="D115" s="134"/>
      <c r="E115" s="1" t="s">
        <v>13</v>
      </c>
      <c r="F115" s="1" t="s">
        <v>14</v>
      </c>
      <c r="G115" s="1" t="s">
        <v>15</v>
      </c>
      <c r="H115" s="128"/>
      <c r="I115" s="1" t="s">
        <v>16</v>
      </c>
      <c r="J115" s="1" t="s">
        <v>17</v>
      </c>
      <c r="K115" s="1" t="s">
        <v>18</v>
      </c>
      <c r="L115" s="1" t="s">
        <v>19</v>
      </c>
      <c r="M115" s="1" t="s">
        <v>20</v>
      </c>
      <c r="N115" s="1" t="s">
        <v>21</v>
      </c>
      <c r="O115" s="2" t="s">
        <v>22</v>
      </c>
      <c r="P115" s="1" t="s">
        <v>23</v>
      </c>
      <c r="Q115" s="2" t="s">
        <v>24</v>
      </c>
      <c r="R115" s="1" t="s">
        <v>25</v>
      </c>
      <c r="S115" s="1" t="s">
        <v>26</v>
      </c>
      <c r="T115" s="1" t="s">
        <v>27</v>
      </c>
      <c r="U115" s="1" t="s">
        <v>28</v>
      </c>
    </row>
    <row r="116" spans="1:21" ht="14.65" customHeight="1" x14ac:dyDescent="0.25">
      <c r="A116" s="3" t="s">
        <v>29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</row>
    <row r="117" spans="1:21" ht="25.9" customHeight="1" x14ac:dyDescent="0.25">
      <c r="A117" s="6">
        <v>2011</v>
      </c>
      <c r="B117" s="6">
        <v>401</v>
      </c>
      <c r="C117" s="7" t="s">
        <v>94</v>
      </c>
      <c r="D117" s="6" t="s">
        <v>135</v>
      </c>
      <c r="E117" s="8">
        <v>15.1</v>
      </c>
      <c r="F117" s="8">
        <v>15.3</v>
      </c>
      <c r="G117" s="8">
        <v>45.3</v>
      </c>
      <c r="H117" s="9">
        <f t="shared" ref="H117" si="20">E117*4.1+F117*9.3+G117*4.1</f>
        <v>389.92999999999995</v>
      </c>
      <c r="I117" s="8">
        <v>0.3</v>
      </c>
      <c r="J117" s="8">
        <v>0.1</v>
      </c>
      <c r="K117" s="35">
        <v>163.69999999999999</v>
      </c>
      <c r="L117" s="8">
        <v>3.2</v>
      </c>
      <c r="M117" s="8">
        <v>0.5</v>
      </c>
      <c r="N117" s="8">
        <v>259.7</v>
      </c>
      <c r="O117" s="10">
        <v>55.1</v>
      </c>
      <c r="P117" s="8">
        <v>278.10000000000002</v>
      </c>
      <c r="Q117" s="10">
        <v>0.2</v>
      </c>
      <c r="R117" s="8">
        <v>49.1</v>
      </c>
      <c r="S117" s="8">
        <v>0</v>
      </c>
      <c r="T117" s="8">
        <v>1.4</v>
      </c>
      <c r="U117" s="40">
        <v>2.5000000000000001E-2</v>
      </c>
    </row>
    <row r="118" spans="1:21" ht="12.4" customHeight="1" x14ac:dyDescent="0.25">
      <c r="A118" s="6">
        <v>2008</v>
      </c>
      <c r="B118" s="6">
        <v>430</v>
      </c>
      <c r="C118" s="7" t="s">
        <v>31</v>
      </c>
      <c r="D118" s="6" t="s">
        <v>32</v>
      </c>
      <c r="E118" s="8">
        <v>0</v>
      </c>
      <c r="F118" s="8">
        <v>0</v>
      </c>
      <c r="G118" s="8">
        <v>9.6999999999999993</v>
      </c>
      <c r="H118" s="9">
        <f>E118*4.1+F118*9.3+G118*4.1</f>
        <v>39.769999999999996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5.9</v>
      </c>
      <c r="O118" s="10">
        <v>1.3</v>
      </c>
      <c r="P118" s="8">
        <v>0</v>
      </c>
      <c r="Q118" s="10">
        <v>0</v>
      </c>
      <c r="R118" s="8">
        <v>0.7</v>
      </c>
      <c r="S118" s="8">
        <v>0</v>
      </c>
      <c r="T118" s="8">
        <v>0</v>
      </c>
      <c r="U118" s="8">
        <v>0</v>
      </c>
    </row>
    <row r="119" spans="1:21" ht="12.4" customHeight="1" x14ac:dyDescent="0.25">
      <c r="A119" s="6">
        <v>2008</v>
      </c>
      <c r="B119" s="6" t="s">
        <v>35</v>
      </c>
      <c r="C119" s="7" t="s">
        <v>36</v>
      </c>
      <c r="D119" s="6">
        <v>140</v>
      </c>
      <c r="E119" s="8">
        <v>0.6</v>
      </c>
      <c r="F119" s="8">
        <v>0.6</v>
      </c>
      <c r="G119" s="8">
        <v>13.7</v>
      </c>
      <c r="H119" s="9">
        <f t="shared" ref="H119" si="21">E119*4.1+F119*9.3+G119*4.1</f>
        <v>64.209999999999994</v>
      </c>
      <c r="I119" s="8">
        <v>0</v>
      </c>
      <c r="J119" s="8">
        <v>14</v>
      </c>
      <c r="K119" s="8">
        <v>0</v>
      </c>
      <c r="L119" s="8">
        <v>0</v>
      </c>
      <c r="M119" s="8">
        <v>0</v>
      </c>
      <c r="N119" s="8">
        <v>22.4</v>
      </c>
      <c r="O119" s="10">
        <v>11.2</v>
      </c>
      <c r="P119" s="8">
        <v>15.4</v>
      </c>
      <c r="Q119" s="10">
        <v>3.1</v>
      </c>
      <c r="R119" s="8">
        <v>247.6</v>
      </c>
      <c r="S119" s="8">
        <v>0</v>
      </c>
      <c r="T119" s="8">
        <v>0</v>
      </c>
      <c r="U119" s="8">
        <v>0</v>
      </c>
    </row>
    <row r="120" spans="1:21" ht="12.4" customHeight="1" x14ac:dyDescent="0.25">
      <c r="A120" s="124" t="s">
        <v>37</v>
      </c>
      <c r="B120" s="125"/>
      <c r="C120" s="125"/>
      <c r="D120" s="12">
        <v>550</v>
      </c>
      <c r="E120" s="14">
        <f>SUM(E117:E119)</f>
        <v>15.7</v>
      </c>
      <c r="F120" s="14">
        <f t="shared" ref="F120:U120" si="22">SUM(F117:F119)</f>
        <v>15.9</v>
      </c>
      <c r="G120" s="14">
        <f t="shared" si="22"/>
        <v>68.7</v>
      </c>
      <c r="H120" s="14">
        <f t="shared" si="22"/>
        <v>493.90999999999991</v>
      </c>
      <c r="I120" s="14">
        <f t="shared" si="22"/>
        <v>0.3</v>
      </c>
      <c r="J120" s="14">
        <f t="shared" si="22"/>
        <v>14.1</v>
      </c>
      <c r="K120" s="34">
        <f t="shared" si="22"/>
        <v>163.69999999999999</v>
      </c>
      <c r="L120" s="14">
        <f t="shared" si="22"/>
        <v>3.2</v>
      </c>
      <c r="M120" s="14">
        <f t="shared" si="22"/>
        <v>0.5</v>
      </c>
      <c r="N120" s="14">
        <f t="shared" si="22"/>
        <v>287.99999999999994</v>
      </c>
      <c r="O120" s="14">
        <f t="shared" si="22"/>
        <v>67.599999999999994</v>
      </c>
      <c r="P120" s="14">
        <f t="shared" si="22"/>
        <v>293.5</v>
      </c>
      <c r="Q120" s="14">
        <f t="shared" si="22"/>
        <v>3.3000000000000003</v>
      </c>
      <c r="R120" s="14">
        <f t="shared" si="22"/>
        <v>297.39999999999998</v>
      </c>
      <c r="S120" s="14">
        <f t="shared" si="22"/>
        <v>0</v>
      </c>
      <c r="T120" s="14">
        <f t="shared" si="22"/>
        <v>1.4</v>
      </c>
      <c r="U120" s="20">
        <f t="shared" si="22"/>
        <v>2.5000000000000001E-2</v>
      </c>
    </row>
    <row r="121" spans="1:21" ht="14.65" customHeight="1" x14ac:dyDescent="0.25">
      <c r="A121" s="17" t="s">
        <v>40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6"/>
    </row>
    <row r="122" spans="1:21" ht="16.149999999999999" customHeight="1" x14ac:dyDescent="0.25">
      <c r="A122" s="6">
        <v>2008</v>
      </c>
      <c r="B122" s="6">
        <v>3</v>
      </c>
      <c r="C122" s="7" t="s">
        <v>55</v>
      </c>
      <c r="D122" s="6">
        <v>100</v>
      </c>
      <c r="E122" s="8">
        <v>1.1000000000000001</v>
      </c>
      <c r="F122" s="8">
        <v>0.2</v>
      </c>
      <c r="G122" s="8">
        <v>3.8</v>
      </c>
      <c r="H122" s="9">
        <f t="shared" ref="H122" si="23">E122*4.1+F122*9.3+G122*4.1</f>
        <v>21.95</v>
      </c>
      <c r="I122" s="8">
        <v>0</v>
      </c>
      <c r="J122" s="8">
        <v>21.4</v>
      </c>
      <c r="K122" s="8">
        <v>97.5</v>
      </c>
      <c r="L122" s="8">
        <v>0</v>
      </c>
      <c r="M122" s="8">
        <v>0</v>
      </c>
      <c r="N122" s="8">
        <v>38.4</v>
      </c>
      <c r="O122" s="10">
        <v>32.5</v>
      </c>
      <c r="P122" s="8">
        <v>87.6</v>
      </c>
      <c r="Q122" s="10">
        <v>1.6</v>
      </c>
      <c r="R122" s="8">
        <v>198.4</v>
      </c>
      <c r="S122" s="8">
        <v>0.02</v>
      </c>
      <c r="T122" s="8">
        <v>0</v>
      </c>
      <c r="U122" s="8">
        <v>0</v>
      </c>
    </row>
    <row r="123" spans="1:21" ht="24" customHeight="1" x14ac:dyDescent="0.25">
      <c r="A123" s="6">
        <v>2012</v>
      </c>
      <c r="B123" s="6">
        <v>77</v>
      </c>
      <c r="C123" s="7" t="s">
        <v>75</v>
      </c>
      <c r="D123" s="6">
        <v>250</v>
      </c>
      <c r="E123" s="8">
        <v>5.5</v>
      </c>
      <c r="F123" s="8">
        <v>4.9000000000000004</v>
      </c>
      <c r="G123" s="8">
        <v>15.6</v>
      </c>
      <c r="H123" s="9">
        <f>E123*4.1+F123*9.3+G123*4.1</f>
        <v>132.07999999999998</v>
      </c>
      <c r="I123" s="8">
        <v>0.1</v>
      </c>
      <c r="J123" s="8">
        <v>1.6</v>
      </c>
      <c r="K123" s="35">
        <v>108.2</v>
      </c>
      <c r="L123" s="8">
        <v>0</v>
      </c>
      <c r="M123" s="8">
        <v>0</v>
      </c>
      <c r="N123" s="8">
        <v>97.3</v>
      </c>
      <c r="O123" s="10">
        <v>18.8</v>
      </c>
      <c r="P123" s="8">
        <v>72.099999999999994</v>
      </c>
      <c r="Q123" s="10">
        <v>0.2</v>
      </c>
      <c r="R123" s="8">
        <v>0.7</v>
      </c>
      <c r="S123" s="8">
        <v>0</v>
      </c>
      <c r="T123" s="8">
        <v>0.6</v>
      </c>
      <c r="U123" s="8">
        <v>0</v>
      </c>
    </row>
    <row r="124" spans="1:21" ht="13.9" customHeight="1" x14ac:dyDescent="0.25">
      <c r="A124" s="6">
        <v>2008</v>
      </c>
      <c r="B124" s="6">
        <v>272</v>
      </c>
      <c r="C124" s="7" t="s">
        <v>76</v>
      </c>
      <c r="D124" s="6">
        <v>100</v>
      </c>
      <c r="E124" s="8">
        <v>11.2</v>
      </c>
      <c r="F124" s="8">
        <v>13.2</v>
      </c>
      <c r="G124" s="8">
        <v>14.9</v>
      </c>
      <c r="H124" s="9">
        <f t="shared" ref="H124:H127" si="24">E124*4.1+F124*9.3+G124*4.1</f>
        <v>229.77</v>
      </c>
      <c r="I124" s="8">
        <v>0.1</v>
      </c>
      <c r="J124" s="8">
        <v>0</v>
      </c>
      <c r="K124" s="8">
        <v>22.8</v>
      </c>
      <c r="L124" s="8">
        <v>0</v>
      </c>
      <c r="M124" s="8">
        <v>0</v>
      </c>
      <c r="N124" s="8">
        <v>0</v>
      </c>
      <c r="O124" s="10">
        <v>11.5</v>
      </c>
      <c r="P124" s="8">
        <v>47.5</v>
      </c>
      <c r="Q124" s="10">
        <v>0.9</v>
      </c>
      <c r="R124" s="8">
        <v>9.6</v>
      </c>
      <c r="S124" s="8">
        <v>0</v>
      </c>
      <c r="T124" s="8">
        <v>0</v>
      </c>
      <c r="U124" s="8">
        <v>0</v>
      </c>
    </row>
    <row r="125" spans="1:21" ht="21.75" customHeight="1" x14ac:dyDescent="0.25">
      <c r="A125" s="6">
        <v>2011</v>
      </c>
      <c r="B125" s="6">
        <v>309</v>
      </c>
      <c r="C125" s="7" t="s">
        <v>77</v>
      </c>
      <c r="D125" s="6">
        <v>180</v>
      </c>
      <c r="E125" s="8">
        <v>8.1999999999999993</v>
      </c>
      <c r="F125" s="8">
        <v>8.6</v>
      </c>
      <c r="G125" s="8">
        <v>58.4</v>
      </c>
      <c r="H125" s="9">
        <f t="shared" si="24"/>
        <v>353.03999999999996</v>
      </c>
      <c r="I125" s="8">
        <v>0.2</v>
      </c>
      <c r="J125" s="8">
        <v>0</v>
      </c>
      <c r="K125" s="8">
        <v>60.6</v>
      </c>
      <c r="L125" s="8">
        <v>2.1</v>
      </c>
      <c r="M125" s="8">
        <v>0</v>
      </c>
      <c r="N125" s="8">
        <v>170.7</v>
      </c>
      <c r="O125" s="10">
        <v>10.5</v>
      </c>
      <c r="P125" s="8">
        <v>81.099999999999994</v>
      </c>
      <c r="Q125" s="10">
        <v>2</v>
      </c>
      <c r="R125" s="8">
        <v>3.8</v>
      </c>
      <c r="S125" s="8">
        <v>0</v>
      </c>
      <c r="T125" s="8">
        <v>0</v>
      </c>
      <c r="U125" s="8">
        <v>0</v>
      </c>
    </row>
    <row r="126" spans="1:21" ht="12.4" customHeight="1" x14ac:dyDescent="0.25">
      <c r="A126" s="6">
        <v>2008</v>
      </c>
      <c r="B126" s="6">
        <v>438</v>
      </c>
      <c r="C126" s="7" t="s">
        <v>78</v>
      </c>
      <c r="D126" s="6">
        <v>180</v>
      </c>
      <c r="E126" s="8">
        <v>0.1</v>
      </c>
      <c r="F126" s="8">
        <v>0.1</v>
      </c>
      <c r="G126" s="8">
        <v>16.7</v>
      </c>
      <c r="H126" s="9">
        <f t="shared" si="24"/>
        <v>69.809999999999988</v>
      </c>
      <c r="I126" s="8">
        <v>0</v>
      </c>
      <c r="J126" s="8">
        <v>0.9</v>
      </c>
      <c r="K126" s="8">
        <v>0</v>
      </c>
      <c r="L126" s="8">
        <v>0</v>
      </c>
      <c r="M126" s="8">
        <v>0.3</v>
      </c>
      <c r="N126" s="8">
        <v>11.1</v>
      </c>
      <c r="O126" s="10">
        <v>3.3</v>
      </c>
      <c r="P126" s="8">
        <v>2.2000000000000002</v>
      </c>
      <c r="Q126" s="10">
        <v>0.4</v>
      </c>
      <c r="R126" s="8">
        <v>63.6</v>
      </c>
      <c r="S126" s="8">
        <v>0.5</v>
      </c>
      <c r="T126" s="8">
        <v>0</v>
      </c>
      <c r="U126" s="8">
        <v>0</v>
      </c>
    </row>
    <row r="127" spans="1:21" ht="12.4" customHeight="1" x14ac:dyDescent="0.25">
      <c r="A127" s="6">
        <v>2008</v>
      </c>
      <c r="B127" s="6" t="s">
        <v>35</v>
      </c>
      <c r="C127" s="7" t="s">
        <v>46</v>
      </c>
      <c r="D127" s="6">
        <v>20</v>
      </c>
      <c r="E127" s="8">
        <v>1.3</v>
      </c>
      <c r="F127" s="8">
        <v>0.2</v>
      </c>
      <c r="G127" s="8">
        <v>8.5</v>
      </c>
      <c r="H127" s="9">
        <f t="shared" si="24"/>
        <v>42.039999999999992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3.6</v>
      </c>
      <c r="O127" s="10">
        <v>3.8</v>
      </c>
      <c r="P127" s="8">
        <v>17.399999999999999</v>
      </c>
      <c r="Q127" s="10">
        <v>0.8</v>
      </c>
      <c r="R127" s="8">
        <v>27.2</v>
      </c>
      <c r="S127" s="8">
        <v>0.1</v>
      </c>
      <c r="T127" s="8">
        <v>0</v>
      </c>
      <c r="U127" s="8">
        <v>0</v>
      </c>
    </row>
    <row r="128" spans="1:21" ht="12.4" customHeight="1" x14ac:dyDescent="0.25">
      <c r="A128" s="124" t="s">
        <v>37</v>
      </c>
      <c r="B128" s="125"/>
      <c r="C128" s="125"/>
      <c r="D128" s="12">
        <v>850</v>
      </c>
      <c r="E128" s="14">
        <f t="shared" ref="E128:U128" si="25">SUM(E122:E127)</f>
        <v>27.4</v>
      </c>
      <c r="F128" s="14">
        <f t="shared" si="25"/>
        <v>27.2</v>
      </c>
      <c r="G128" s="14">
        <f t="shared" si="25"/>
        <v>117.89999999999999</v>
      </c>
      <c r="H128" s="14">
        <f t="shared" si="25"/>
        <v>848.68999999999983</v>
      </c>
      <c r="I128" s="14">
        <f t="shared" si="25"/>
        <v>0.4</v>
      </c>
      <c r="J128" s="14">
        <f t="shared" si="25"/>
        <v>23.9</v>
      </c>
      <c r="K128" s="34">
        <f t="shared" si="25"/>
        <v>289.10000000000002</v>
      </c>
      <c r="L128" s="14">
        <f t="shared" si="25"/>
        <v>2.1</v>
      </c>
      <c r="M128" s="14">
        <f t="shared" si="25"/>
        <v>0.3</v>
      </c>
      <c r="N128" s="14">
        <f t="shared" si="25"/>
        <v>321.10000000000002</v>
      </c>
      <c r="O128" s="14">
        <f t="shared" si="25"/>
        <v>80.399999999999991</v>
      </c>
      <c r="P128" s="14">
        <f t="shared" si="25"/>
        <v>307.89999999999992</v>
      </c>
      <c r="Q128" s="14">
        <f t="shared" si="25"/>
        <v>5.9</v>
      </c>
      <c r="R128" s="14">
        <f t="shared" si="25"/>
        <v>303.3</v>
      </c>
      <c r="S128" s="14">
        <f t="shared" si="25"/>
        <v>0.62</v>
      </c>
      <c r="T128" s="14">
        <f t="shared" si="25"/>
        <v>0.6</v>
      </c>
      <c r="U128" s="14">
        <f t="shared" si="25"/>
        <v>0</v>
      </c>
    </row>
    <row r="129" spans="1:21" ht="12.4" customHeight="1" x14ac:dyDescent="0.25">
      <c r="A129" s="124" t="s">
        <v>47</v>
      </c>
      <c r="B129" s="125"/>
      <c r="C129" s="125"/>
      <c r="D129" s="126"/>
      <c r="E129" s="14">
        <f t="shared" ref="E129:U129" si="26">E128+E120</f>
        <v>43.099999999999994</v>
      </c>
      <c r="F129" s="14">
        <f t="shared" si="26"/>
        <v>43.1</v>
      </c>
      <c r="G129" s="14">
        <f t="shared" si="26"/>
        <v>186.6</v>
      </c>
      <c r="H129" s="14">
        <f t="shared" si="26"/>
        <v>1342.5999999999997</v>
      </c>
      <c r="I129" s="14">
        <f t="shared" si="26"/>
        <v>0.7</v>
      </c>
      <c r="J129" s="14">
        <f t="shared" si="26"/>
        <v>38</v>
      </c>
      <c r="K129" s="14">
        <f t="shared" si="26"/>
        <v>452.8</v>
      </c>
      <c r="L129" s="14">
        <f t="shared" si="26"/>
        <v>5.3000000000000007</v>
      </c>
      <c r="M129" s="14">
        <f t="shared" si="26"/>
        <v>0.8</v>
      </c>
      <c r="N129" s="14">
        <f t="shared" si="26"/>
        <v>609.09999999999991</v>
      </c>
      <c r="O129" s="14">
        <f t="shared" si="26"/>
        <v>148</v>
      </c>
      <c r="P129" s="14">
        <f t="shared" si="26"/>
        <v>601.39999999999986</v>
      </c>
      <c r="Q129" s="14">
        <f t="shared" si="26"/>
        <v>9.2000000000000011</v>
      </c>
      <c r="R129" s="14">
        <f t="shared" si="26"/>
        <v>600.70000000000005</v>
      </c>
      <c r="S129" s="14">
        <f t="shared" si="26"/>
        <v>0.62</v>
      </c>
      <c r="T129" s="14">
        <f t="shared" si="26"/>
        <v>2</v>
      </c>
      <c r="U129" s="41">
        <f t="shared" si="26"/>
        <v>2.5000000000000001E-2</v>
      </c>
    </row>
    <row r="130" spans="1:21" ht="14.25" customHeight="1" x14ac:dyDescent="0.25">
      <c r="A130" s="124" t="s">
        <v>48</v>
      </c>
      <c r="B130" s="125"/>
      <c r="C130" s="125"/>
      <c r="D130" s="125"/>
      <c r="E130" s="21">
        <v>1</v>
      </c>
      <c r="F130" s="21">
        <v>1</v>
      </c>
      <c r="G130" s="21">
        <v>4</v>
      </c>
      <c r="H130" s="22" t="s">
        <v>35</v>
      </c>
      <c r="I130" s="22" t="s">
        <v>35</v>
      </c>
      <c r="J130" s="22" t="s">
        <v>35</v>
      </c>
      <c r="K130" s="22" t="s">
        <v>35</v>
      </c>
      <c r="L130" s="22" t="s">
        <v>35</v>
      </c>
      <c r="M130" s="22" t="s">
        <v>35</v>
      </c>
      <c r="N130" s="22" t="s">
        <v>35</v>
      </c>
      <c r="O130" s="22" t="s">
        <v>35</v>
      </c>
      <c r="P130" s="22" t="s">
        <v>35</v>
      </c>
      <c r="Q130" s="22" t="s">
        <v>35</v>
      </c>
      <c r="R130" s="22" t="s">
        <v>35</v>
      </c>
      <c r="S130" s="22" t="s">
        <v>35</v>
      </c>
      <c r="T130" s="22" t="s">
        <v>35</v>
      </c>
      <c r="U130" s="22" t="s">
        <v>35</v>
      </c>
    </row>
    <row r="131" spans="1:21" ht="14.25" customHeight="1" x14ac:dyDescent="0.25">
      <c r="A131" s="93" t="s">
        <v>115</v>
      </c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</row>
    <row r="132" spans="1:21" ht="14.25" customHeight="1" x14ac:dyDescent="0.25">
      <c r="A132" s="117" t="s">
        <v>116</v>
      </c>
      <c r="B132" s="117"/>
      <c r="C132" s="117"/>
      <c r="D132" s="118" t="s">
        <v>9</v>
      </c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</row>
    <row r="133" spans="1:21" ht="14.25" customHeight="1" x14ac:dyDescent="0.25">
      <c r="A133" s="117"/>
      <c r="B133" s="117"/>
      <c r="C133" s="117"/>
      <c r="D133" s="106" t="s">
        <v>117</v>
      </c>
      <c r="E133" s="106" t="s">
        <v>14</v>
      </c>
      <c r="F133" s="106" t="s">
        <v>15</v>
      </c>
      <c r="G133" s="119" t="s">
        <v>118</v>
      </c>
      <c r="H133" s="119"/>
      <c r="I133" s="120" t="s">
        <v>11</v>
      </c>
      <c r="J133" s="121"/>
      <c r="K133" s="121"/>
      <c r="L133" s="121"/>
      <c r="M133" s="122"/>
      <c r="N133" s="120" t="s">
        <v>12</v>
      </c>
      <c r="O133" s="121"/>
      <c r="P133" s="121"/>
      <c r="Q133" s="121"/>
      <c r="R133" s="121"/>
      <c r="S133" s="121"/>
      <c r="T133" s="121"/>
      <c r="U133" s="122"/>
    </row>
    <row r="134" spans="1:21" ht="14.25" customHeight="1" x14ac:dyDescent="0.25">
      <c r="A134" s="117"/>
      <c r="B134" s="117"/>
      <c r="C134" s="117"/>
      <c r="D134" s="107"/>
      <c r="E134" s="107"/>
      <c r="F134" s="107"/>
      <c r="G134" s="119"/>
      <c r="H134" s="119"/>
      <c r="I134" s="42" t="s">
        <v>16</v>
      </c>
      <c r="J134" s="42" t="s">
        <v>17</v>
      </c>
      <c r="K134" s="42" t="s">
        <v>18</v>
      </c>
      <c r="L134" s="42" t="s">
        <v>19</v>
      </c>
      <c r="M134" s="42" t="s">
        <v>20</v>
      </c>
      <c r="N134" s="42" t="s">
        <v>21</v>
      </c>
      <c r="O134" s="42" t="s">
        <v>22</v>
      </c>
      <c r="P134" s="42" t="s">
        <v>23</v>
      </c>
      <c r="Q134" s="42" t="s">
        <v>24</v>
      </c>
      <c r="R134" s="42" t="s">
        <v>25</v>
      </c>
      <c r="S134" s="42" t="s">
        <v>26</v>
      </c>
      <c r="T134" s="42" t="s">
        <v>27</v>
      </c>
      <c r="U134" s="42" t="s">
        <v>28</v>
      </c>
    </row>
    <row r="135" spans="1:21" ht="14.25" customHeight="1" x14ac:dyDescent="0.25">
      <c r="A135" s="82" t="s">
        <v>119</v>
      </c>
      <c r="B135" s="83"/>
      <c r="C135" s="84"/>
      <c r="D135" s="46">
        <f>E21+E49+E73+E102+E129</f>
        <v>228.60000000000002</v>
      </c>
      <c r="E135" s="44">
        <f>F21+F49+F73+F102+F129</f>
        <v>233.79999999999998</v>
      </c>
      <c r="F135" s="45">
        <f>G21+G49+G73+G102+G129</f>
        <v>999.80000000000007</v>
      </c>
      <c r="G135" s="123">
        <f>H129+H102+H73+H49+H21</f>
        <v>7210.78</v>
      </c>
      <c r="H135" s="123"/>
      <c r="I135" s="44">
        <f t="shared" ref="I135:U135" si="27">I21+I49+I73+I102+I129</f>
        <v>3.4000000000000004</v>
      </c>
      <c r="J135" s="45">
        <f t="shared" si="27"/>
        <v>180.8</v>
      </c>
      <c r="K135" s="47">
        <f t="shared" si="27"/>
        <v>2266.6</v>
      </c>
      <c r="L135" s="45">
        <f t="shared" si="27"/>
        <v>27.150000000000002</v>
      </c>
      <c r="M135" s="45">
        <f t="shared" si="27"/>
        <v>4</v>
      </c>
      <c r="N135" s="45">
        <f t="shared" si="27"/>
        <v>2994.2000000000003</v>
      </c>
      <c r="O135" s="45">
        <f t="shared" si="27"/>
        <v>756.5</v>
      </c>
      <c r="P135" s="45">
        <f t="shared" si="27"/>
        <v>2999.2</v>
      </c>
      <c r="Q135" s="45">
        <f t="shared" si="27"/>
        <v>48</v>
      </c>
      <c r="R135" s="45">
        <f t="shared" si="27"/>
        <v>3184.3</v>
      </c>
      <c r="S135" s="45">
        <f t="shared" si="27"/>
        <v>2.75</v>
      </c>
      <c r="T135" s="45">
        <f t="shared" si="27"/>
        <v>9.91</v>
      </c>
      <c r="U135" s="45">
        <f t="shared" si="27"/>
        <v>0.125</v>
      </c>
    </row>
    <row r="136" spans="1:21" ht="14.25" customHeight="1" x14ac:dyDescent="0.25">
      <c r="A136" s="87" t="s">
        <v>120</v>
      </c>
      <c r="B136" s="88"/>
      <c r="C136" s="89"/>
      <c r="D136" s="44">
        <f>D135/5</f>
        <v>45.720000000000006</v>
      </c>
      <c r="E136" s="44">
        <f t="shared" ref="E136:F136" si="28">E135/5</f>
        <v>46.76</v>
      </c>
      <c r="F136" s="44">
        <f t="shared" si="28"/>
        <v>199.96</v>
      </c>
      <c r="G136" s="69">
        <f>G135/5</f>
        <v>1442.1559999999999</v>
      </c>
      <c r="H136" s="70"/>
      <c r="I136" s="44">
        <f>I135/5</f>
        <v>0.68</v>
      </c>
      <c r="J136" s="44">
        <f t="shared" ref="J136:U136" si="29">J135/5</f>
        <v>36.160000000000004</v>
      </c>
      <c r="K136" s="47">
        <f t="shared" si="29"/>
        <v>453.32</v>
      </c>
      <c r="L136" s="44">
        <f t="shared" si="29"/>
        <v>5.4300000000000006</v>
      </c>
      <c r="M136" s="44">
        <f t="shared" si="29"/>
        <v>0.8</v>
      </c>
      <c r="N136" s="44">
        <f t="shared" si="29"/>
        <v>598.84</v>
      </c>
      <c r="O136" s="44">
        <f t="shared" si="29"/>
        <v>151.30000000000001</v>
      </c>
      <c r="P136" s="45">
        <f t="shared" si="29"/>
        <v>599.83999999999992</v>
      </c>
      <c r="Q136" s="44">
        <f t="shared" si="29"/>
        <v>9.6</v>
      </c>
      <c r="R136" s="44">
        <f t="shared" si="29"/>
        <v>636.86</v>
      </c>
      <c r="S136" s="44">
        <f t="shared" si="29"/>
        <v>0.55000000000000004</v>
      </c>
      <c r="T136" s="44">
        <f>T135/5</f>
        <v>1.982</v>
      </c>
      <c r="U136" s="50">
        <f t="shared" si="29"/>
        <v>2.5000000000000001E-2</v>
      </c>
    </row>
    <row r="137" spans="1:21" ht="14.25" customHeight="1" x14ac:dyDescent="0.25">
      <c r="A137" s="90" t="s">
        <v>121</v>
      </c>
      <c r="B137" s="91"/>
      <c r="C137" s="92"/>
      <c r="D137" s="48">
        <v>1</v>
      </c>
      <c r="E137" s="48">
        <v>1</v>
      </c>
      <c r="F137" s="48">
        <v>4</v>
      </c>
      <c r="G137" s="22"/>
      <c r="H137" s="22"/>
      <c r="I137" s="22"/>
      <c r="J137" s="116"/>
      <c r="K137" s="116"/>
      <c r="L137" s="116"/>
      <c r="M137" s="116"/>
    </row>
    <row r="138" spans="1:21" ht="14.25" customHeight="1" x14ac:dyDescent="0.25">
      <c r="A138" s="54"/>
      <c r="B138" s="54"/>
      <c r="C138" s="54"/>
      <c r="D138" s="55"/>
      <c r="E138" s="55"/>
      <c r="F138" s="55"/>
      <c r="G138" s="22"/>
      <c r="H138" s="22"/>
      <c r="I138" s="22"/>
      <c r="J138" s="52"/>
      <c r="K138" s="52"/>
      <c r="L138" s="52"/>
      <c r="M138" s="52"/>
    </row>
    <row r="139" spans="1:21" ht="14.25" customHeight="1" x14ac:dyDescent="0.25">
      <c r="A139" s="54"/>
      <c r="B139" s="54"/>
      <c r="C139" s="54"/>
      <c r="D139" s="55"/>
      <c r="E139" s="55"/>
      <c r="F139" s="55"/>
      <c r="G139" s="22"/>
      <c r="H139" s="22"/>
      <c r="I139" s="22"/>
      <c r="J139" s="52"/>
      <c r="K139" s="52"/>
      <c r="L139" s="52"/>
      <c r="M139" s="52"/>
    </row>
    <row r="140" spans="1:21" ht="14.25" customHeight="1" x14ac:dyDescent="0.25">
      <c r="A140" s="54"/>
      <c r="B140" s="54"/>
      <c r="C140" s="54"/>
      <c r="D140" s="55"/>
      <c r="E140" s="55"/>
      <c r="F140" s="55"/>
      <c r="G140" s="22"/>
      <c r="H140" s="22"/>
      <c r="I140" s="22"/>
      <c r="J140" s="52"/>
      <c r="K140" s="52"/>
      <c r="L140" s="52"/>
      <c r="M140" s="52"/>
    </row>
    <row r="141" spans="1:21" ht="14.25" customHeight="1" x14ac:dyDescent="0.25">
      <c r="A141" s="54"/>
      <c r="B141" s="54"/>
      <c r="C141" s="54"/>
      <c r="D141" s="55"/>
      <c r="E141" s="55"/>
      <c r="F141" s="55"/>
      <c r="G141" s="22"/>
      <c r="H141" s="22"/>
      <c r="I141" s="22"/>
      <c r="J141" s="52"/>
      <c r="K141" s="52"/>
      <c r="L141" s="52"/>
      <c r="M141" s="52"/>
    </row>
    <row r="142" spans="1:21" ht="14.25" customHeight="1" x14ac:dyDescent="0.25">
      <c r="A142" s="132" t="s">
        <v>107</v>
      </c>
      <c r="B142" s="132"/>
      <c r="C142" s="132"/>
      <c r="D142" s="132" t="s">
        <v>0</v>
      </c>
      <c r="E142" s="132"/>
      <c r="F142" s="132"/>
      <c r="G142" s="132"/>
      <c r="H142" s="13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ht="14.25" customHeight="1" x14ac:dyDescent="0.25">
      <c r="A143" s="132" t="s">
        <v>1</v>
      </c>
      <c r="B143" s="132"/>
      <c r="C143" s="132"/>
      <c r="D143" s="132" t="s">
        <v>108</v>
      </c>
      <c r="E143" s="132"/>
      <c r="F143" s="132"/>
      <c r="G143" s="132"/>
      <c r="H143" s="13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ht="14.25" customHeight="1" x14ac:dyDescent="0.25">
      <c r="A144" s="132" t="s">
        <v>3</v>
      </c>
      <c r="B144" s="132"/>
      <c r="C144" s="132"/>
      <c r="D144" s="132" t="s">
        <v>140</v>
      </c>
      <c r="E144" s="132"/>
      <c r="F144" s="132"/>
      <c r="G144" s="132"/>
      <c r="H144" s="13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2" ht="14.25" customHeight="1" x14ac:dyDescent="0.25">
      <c r="A145" s="23"/>
      <c r="B145" s="23"/>
      <c r="C145" s="23"/>
      <c r="D145" s="23"/>
      <c r="E145" s="24"/>
      <c r="F145" s="24"/>
      <c r="G145" s="24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2" ht="13.5" customHeight="1" x14ac:dyDescent="0.25">
      <c r="A146" s="133" t="s">
        <v>5</v>
      </c>
      <c r="B146" s="133" t="s">
        <v>6</v>
      </c>
      <c r="C146" s="135" t="s">
        <v>7</v>
      </c>
      <c r="D146" s="133" t="s">
        <v>8</v>
      </c>
      <c r="E146" s="129" t="s">
        <v>9</v>
      </c>
      <c r="F146" s="130"/>
      <c r="G146" s="131"/>
      <c r="H146" s="127" t="s">
        <v>10</v>
      </c>
      <c r="I146" s="129" t="s">
        <v>11</v>
      </c>
      <c r="J146" s="130"/>
      <c r="K146" s="130"/>
      <c r="L146" s="130"/>
      <c r="M146" s="131"/>
      <c r="N146" s="129" t="s">
        <v>12</v>
      </c>
      <c r="O146" s="130"/>
      <c r="P146" s="130"/>
      <c r="Q146" s="130"/>
      <c r="R146" s="130"/>
      <c r="S146" s="130"/>
      <c r="T146" s="130"/>
      <c r="U146" s="131"/>
    </row>
    <row r="147" spans="1:22" ht="39" customHeight="1" x14ac:dyDescent="0.25">
      <c r="A147" s="134"/>
      <c r="B147" s="134"/>
      <c r="C147" s="136"/>
      <c r="D147" s="134"/>
      <c r="E147" s="1" t="s">
        <v>13</v>
      </c>
      <c r="F147" s="1" t="s">
        <v>14</v>
      </c>
      <c r="G147" s="1" t="s">
        <v>15</v>
      </c>
      <c r="H147" s="128"/>
      <c r="I147" s="1" t="s">
        <v>16</v>
      </c>
      <c r="J147" s="1" t="s">
        <v>17</v>
      </c>
      <c r="K147" s="1" t="s">
        <v>18</v>
      </c>
      <c r="L147" s="1" t="s">
        <v>19</v>
      </c>
      <c r="M147" s="1" t="s">
        <v>20</v>
      </c>
      <c r="N147" s="1" t="s">
        <v>21</v>
      </c>
      <c r="O147" s="2" t="s">
        <v>22</v>
      </c>
      <c r="P147" s="1" t="s">
        <v>23</v>
      </c>
      <c r="Q147" s="2" t="s">
        <v>24</v>
      </c>
      <c r="R147" s="1" t="s">
        <v>25</v>
      </c>
      <c r="S147" s="1" t="s">
        <v>26</v>
      </c>
      <c r="T147" s="1" t="s">
        <v>27</v>
      </c>
      <c r="U147" s="1" t="s">
        <v>28</v>
      </c>
    </row>
    <row r="148" spans="1:22" ht="14.65" customHeight="1" x14ac:dyDescent="0.25">
      <c r="A148" s="3" t="s">
        <v>29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</row>
    <row r="149" spans="1:22" ht="30.75" customHeight="1" x14ac:dyDescent="0.25">
      <c r="A149" s="6">
        <v>2008</v>
      </c>
      <c r="B149" s="6">
        <v>184</v>
      </c>
      <c r="C149" s="7" t="s">
        <v>80</v>
      </c>
      <c r="D149" s="6">
        <v>200</v>
      </c>
      <c r="E149" s="8">
        <v>11.6</v>
      </c>
      <c r="F149" s="8">
        <v>12.9</v>
      </c>
      <c r="G149" s="8">
        <v>39.1</v>
      </c>
      <c r="H149" s="9">
        <f>E149*4.1+F149*9.3+G149*4.1</f>
        <v>327.84000000000003</v>
      </c>
      <c r="I149" s="8">
        <v>0.1</v>
      </c>
      <c r="J149" s="8">
        <v>8.1</v>
      </c>
      <c r="K149" s="18">
        <v>179.5</v>
      </c>
      <c r="L149" s="8">
        <v>2.2000000000000002</v>
      </c>
      <c r="M149" s="8">
        <v>0.5</v>
      </c>
      <c r="N149" s="8">
        <v>298.7</v>
      </c>
      <c r="O149" s="10">
        <v>69.7</v>
      </c>
      <c r="P149" s="8">
        <v>298.7</v>
      </c>
      <c r="Q149" s="10">
        <v>4</v>
      </c>
      <c r="R149" s="8">
        <v>73.900000000000006</v>
      </c>
      <c r="S149" s="8">
        <v>0.1</v>
      </c>
      <c r="T149" s="8">
        <v>1</v>
      </c>
      <c r="U149" s="27">
        <v>2.5000000000000001E-2</v>
      </c>
      <c r="V149" s="38"/>
    </row>
    <row r="150" spans="1:22" ht="20.45" customHeight="1" x14ac:dyDescent="0.25">
      <c r="A150" s="6">
        <v>2008</v>
      </c>
      <c r="B150" s="6">
        <v>431</v>
      </c>
      <c r="C150" s="7" t="s">
        <v>50</v>
      </c>
      <c r="D150" s="6" t="s">
        <v>51</v>
      </c>
      <c r="E150" s="8">
        <v>0</v>
      </c>
      <c r="F150" s="8">
        <v>0</v>
      </c>
      <c r="G150" s="8">
        <v>9.8000000000000007</v>
      </c>
      <c r="H150" s="9">
        <f t="shared" ref="H150:H151" si="30">E150*4.1+F150*9.3+G150*4.1</f>
        <v>40.18</v>
      </c>
      <c r="I150" s="8">
        <v>0</v>
      </c>
      <c r="J150" s="8">
        <v>0.8</v>
      </c>
      <c r="K150" s="8">
        <v>0</v>
      </c>
      <c r="L150" s="8">
        <v>0</v>
      </c>
      <c r="M150" s="8">
        <v>0</v>
      </c>
      <c r="N150" s="8">
        <v>7.4</v>
      </c>
      <c r="O150" s="10">
        <v>1.8</v>
      </c>
      <c r="P150" s="8">
        <v>1</v>
      </c>
      <c r="Q150" s="10">
        <v>0</v>
      </c>
      <c r="R150" s="8">
        <v>8.9</v>
      </c>
      <c r="S150" s="8">
        <v>0</v>
      </c>
      <c r="T150" s="8">
        <v>0</v>
      </c>
      <c r="U150" s="8">
        <v>0</v>
      </c>
    </row>
    <row r="151" spans="1:22" ht="12.4" customHeight="1" x14ac:dyDescent="0.25">
      <c r="A151" s="6">
        <v>2008</v>
      </c>
      <c r="B151" s="6">
        <v>3</v>
      </c>
      <c r="C151" s="7" t="s">
        <v>33</v>
      </c>
      <c r="D151" s="6" t="s">
        <v>34</v>
      </c>
      <c r="E151" s="8">
        <v>6.5</v>
      </c>
      <c r="F151" s="8">
        <v>5.6</v>
      </c>
      <c r="G151" s="8">
        <v>20.6</v>
      </c>
      <c r="H151" s="9">
        <f t="shared" si="30"/>
        <v>163.19</v>
      </c>
      <c r="I151" s="8">
        <v>0.1</v>
      </c>
      <c r="J151" s="8">
        <v>0.1</v>
      </c>
      <c r="K151" s="8">
        <v>0</v>
      </c>
      <c r="L151" s="8">
        <v>0</v>
      </c>
      <c r="M151" s="8">
        <v>0.1</v>
      </c>
      <c r="N151" s="8">
        <v>139.6</v>
      </c>
      <c r="O151" s="10">
        <v>10.5</v>
      </c>
      <c r="P151" s="8">
        <v>101</v>
      </c>
      <c r="Q151" s="10">
        <v>0.6</v>
      </c>
      <c r="R151" s="8">
        <v>50</v>
      </c>
      <c r="S151" s="8">
        <v>0</v>
      </c>
      <c r="T151" s="8">
        <v>0</v>
      </c>
      <c r="U151" s="8">
        <v>0</v>
      </c>
    </row>
    <row r="152" spans="1:22" ht="12.4" customHeight="1" x14ac:dyDescent="0.25">
      <c r="A152" s="6">
        <v>2008</v>
      </c>
      <c r="B152" s="6" t="s">
        <v>35</v>
      </c>
      <c r="C152" s="7" t="s">
        <v>36</v>
      </c>
      <c r="D152" s="6">
        <v>100</v>
      </c>
      <c r="E152" s="8">
        <v>0.4</v>
      </c>
      <c r="F152" s="8">
        <v>0.4</v>
      </c>
      <c r="G152" s="8">
        <v>9.8000000000000007</v>
      </c>
      <c r="H152" s="9">
        <f>E152*4.1+F152*9.3+G152*4.1</f>
        <v>45.54</v>
      </c>
      <c r="I152" s="8">
        <v>0</v>
      </c>
      <c r="J152" s="8">
        <v>10</v>
      </c>
      <c r="K152" s="8">
        <v>0</v>
      </c>
      <c r="L152" s="8">
        <v>0</v>
      </c>
      <c r="M152" s="8">
        <v>0</v>
      </c>
      <c r="N152" s="8">
        <v>16</v>
      </c>
      <c r="O152" s="10">
        <v>8</v>
      </c>
      <c r="P152" s="8">
        <v>11</v>
      </c>
      <c r="Q152" s="10">
        <v>2.2000000000000002</v>
      </c>
      <c r="R152" s="8">
        <v>278</v>
      </c>
      <c r="S152" s="8">
        <v>0.02</v>
      </c>
      <c r="T152" s="8">
        <v>0</v>
      </c>
      <c r="U152" s="8">
        <v>0</v>
      </c>
    </row>
    <row r="153" spans="1:22" ht="12.4" customHeight="1" x14ac:dyDescent="0.25">
      <c r="A153" s="124" t="s">
        <v>37</v>
      </c>
      <c r="B153" s="125"/>
      <c r="C153" s="125"/>
      <c r="D153" s="12">
        <v>555</v>
      </c>
      <c r="E153" s="14">
        <f>SUM(E149:E152)</f>
        <v>18.5</v>
      </c>
      <c r="F153" s="14">
        <f t="shared" ref="F153" si="31">SUM(F149:F152)</f>
        <v>18.899999999999999</v>
      </c>
      <c r="G153" s="14">
        <f>SUM(G149:G152)</f>
        <v>79.3</v>
      </c>
      <c r="H153" s="14">
        <f t="shared" ref="H153:U153" si="32">SUM(H149:H152)</f>
        <v>576.75</v>
      </c>
      <c r="I153" s="14">
        <f t="shared" si="32"/>
        <v>0.2</v>
      </c>
      <c r="J153" s="14">
        <f t="shared" si="32"/>
        <v>19</v>
      </c>
      <c r="K153" s="19">
        <f t="shared" si="32"/>
        <v>179.5</v>
      </c>
      <c r="L153" s="14">
        <f t="shared" si="32"/>
        <v>2.2000000000000002</v>
      </c>
      <c r="M153" s="14">
        <f t="shared" si="32"/>
        <v>0.6</v>
      </c>
      <c r="N153" s="14">
        <f t="shared" si="32"/>
        <v>461.69999999999993</v>
      </c>
      <c r="O153" s="14">
        <f t="shared" si="32"/>
        <v>90</v>
      </c>
      <c r="P153" s="14">
        <f t="shared" si="32"/>
        <v>411.7</v>
      </c>
      <c r="Q153" s="14">
        <f t="shared" si="32"/>
        <v>6.8</v>
      </c>
      <c r="R153" s="14">
        <f t="shared" si="32"/>
        <v>410.8</v>
      </c>
      <c r="S153" s="14">
        <f t="shared" si="32"/>
        <v>0.12000000000000001</v>
      </c>
      <c r="T153" s="14">
        <f t="shared" si="32"/>
        <v>1</v>
      </c>
      <c r="U153" s="20">
        <f t="shared" si="32"/>
        <v>2.5000000000000001E-2</v>
      </c>
    </row>
    <row r="154" spans="1:22" ht="14.65" customHeight="1" x14ac:dyDescent="0.25">
      <c r="A154" s="17" t="s">
        <v>40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6"/>
    </row>
    <row r="155" spans="1:22" ht="12.4" customHeight="1" x14ac:dyDescent="0.25">
      <c r="A155" s="6">
        <v>2008</v>
      </c>
      <c r="B155" s="6">
        <v>1</v>
      </c>
      <c r="C155" s="7" t="s">
        <v>69</v>
      </c>
      <c r="D155" s="6">
        <v>100</v>
      </c>
      <c r="E155" s="8">
        <v>0.5</v>
      </c>
      <c r="F155" s="8">
        <v>0.1</v>
      </c>
      <c r="G155" s="8">
        <v>1.5</v>
      </c>
      <c r="H155" s="9">
        <f t="shared" ref="H155" si="33">E155*4.1+F155*9.3+G155*4.1</f>
        <v>9.129999999999999</v>
      </c>
      <c r="I155" s="8">
        <v>0</v>
      </c>
      <c r="J155" s="8">
        <v>6</v>
      </c>
      <c r="K155" s="8">
        <v>86.7</v>
      </c>
      <c r="L155" s="8">
        <v>0</v>
      </c>
      <c r="M155" s="8">
        <v>0</v>
      </c>
      <c r="N155" s="8">
        <v>13.8</v>
      </c>
      <c r="O155" s="10">
        <v>0.4</v>
      </c>
      <c r="P155" s="8">
        <v>25.1</v>
      </c>
      <c r="Q155" s="10">
        <v>0.6</v>
      </c>
      <c r="R155" s="8">
        <v>84.3</v>
      </c>
      <c r="S155" s="8">
        <v>0.2</v>
      </c>
      <c r="T155" s="8">
        <v>0.3</v>
      </c>
      <c r="U155" s="8">
        <v>0</v>
      </c>
    </row>
    <row r="156" spans="1:22" ht="21.75" customHeight="1" x14ac:dyDescent="0.25">
      <c r="A156" s="6">
        <v>2011</v>
      </c>
      <c r="B156" s="6">
        <v>102</v>
      </c>
      <c r="C156" s="7" t="s">
        <v>81</v>
      </c>
      <c r="D156" s="6">
        <v>250</v>
      </c>
      <c r="E156" s="8">
        <v>5.3</v>
      </c>
      <c r="F156" s="8">
        <v>6.2</v>
      </c>
      <c r="G156" s="8">
        <v>48.7</v>
      </c>
      <c r="H156" s="9">
        <f>E156*4.1+F156*9.3+G156*4.1</f>
        <v>279.06</v>
      </c>
      <c r="I156" s="8">
        <v>0.1</v>
      </c>
      <c r="J156" s="8">
        <v>6.3</v>
      </c>
      <c r="K156" s="8">
        <v>0.3</v>
      </c>
      <c r="L156" s="8">
        <v>0</v>
      </c>
      <c r="M156" s="8">
        <v>0.1</v>
      </c>
      <c r="N156" s="8">
        <v>43.7</v>
      </c>
      <c r="O156" s="10">
        <v>36.4</v>
      </c>
      <c r="P156" s="8">
        <v>86.1</v>
      </c>
      <c r="Q156" s="10">
        <v>1.8</v>
      </c>
      <c r="R156" s="8">
        <v>98.3</v>
      </c>
      <c r="S156" s="8">
        <v>0.03</v>
      </c>
      <c r="T156" s="8">
        <v>0</v>
      </c>
      <c r="U156" s="8">
        <v>0</v>
      </c>
    </row>
    <row r="157" spans="1:22" ht="30.75" customHeight="1" x14ac:dyDescent="0.25">
      <c r="A157" s="6">
        <v>2011</v>
      </c>
      <c r="B157" s="6">
        <v>287</v>
      </c>
      <c r="C157" s="7" t="s">
        <v>136</v>
      </c>
      <c r="D157" s="6">
        <v>200</v>
      </c>
      <c r="E157" s="8">
        <v>19.8</v>
      </c>
      <c r="F157" s="8">
        <v>20.9</v>
      </c>
      <c r="G157" s="8">
        <v>45.1</v>
      </c>
      <c r="H157" s="9">
        <f t="shared" ref="H157:H159" si="34">E157*4.1+F157*9.3+G157*4.1</f>
        <v>460.46000000000004</v>
      </c>
      <c r="I157" s="8">
        <v>0.3</v>
      </c>
      <c r="J157" s="8">
        <v>5.3</v>
      </c>
      <c r="K157" s="35">
        <v>184.7</v>
      </c>
      <c r="L157" s="8">
        <v>2.9</v>
      </c>
      <c r="M157" s="8">
        <v>0.1</v>
      </c>
      <c r="N157" s="8">
        <v>57.5</v>
      </c>
      <c r="O157" s="10">
        <v>19.100000000000001</v>
      </c>
      <c r="P157" s="8">
        <v>51.7</v>
      </c>
      <c r="Q157" s="10">
        <v>1.1000000000000001</v>
      </c>
      <c r="R157" s="8">
        <v>97.5</v>
      </c>
      <c r="S157" s="8">
        <v>0.1</v>
      </c>
      <c r="T157" s="8">
        <v>0.6</v>
      </c>
      <c r="U157" s="8">
        <v>0</v>
      </c>
    </row>
    <row r="158" spans="1:22" ht="12.4" customHeight="1" x14ac:dyDescent="0.25">
      <c r="A158" s="6">
        <v>2008</v>
      </c>
      <c r="B158" s="6">
        <v>430</v>
      </c>
      <c r="C158" s="7" t="s">
        <v>31</v>
      </c>
      <c r="D158" s="6" t="s">
        <v>32</v>
      </c>
      <c r="E158" s="8">
        <v>0</v>
      </c>
      <c r="F158" s="8">
        <v>0</v>
      </c>
      <c r="G158" s="8">
        <v>9.6999999999999993</v>
      </c>
      <c r="H158" s="9">
        <f>E158*4.1+F158*9.3+G158*4.1</f>
        <v>39.769999999999996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5.9</v>
      </c>
      <c r="O158" s="10">
        <v>1.3</v>
      </c>
      <c r="P158" s="8">
        <v>0</v>
      </c>
      <c r="Q158" s="10">
        <v>0</v>
      </c>
      <c r="R158" s="8">
        <v>0.7</v>
      </c>
      <c r="S158" s="8">
        <v>0</v>
      </c>
      <c r="T158" s="8">
        <v>0</v>
      </c>
      <c r="U158" s="8">
        <v>0</v>
      </c>
    </row>
    <row r="159" spans="1:22" ht="12.4" customHeight="1" x14ac:dyDescent="0.25">
      <c r="A159" s="6">
        <v>2008</v>
      </c>
      <c r="B159" s="6" t="s">
        <v>35</v>
      </c>
      <c r="C159" s="7" t="s">
        <v>46</v>
      </c>
      <c r="D159" s="6">
        <v>50</v>
      </c>
      <c r="E159" s="8">
        <v>1.3</v>
      </c>
      <c r="F159" s="8">
        <v>0.2</v>
      </c>
      <c r="G159" s="8">
        <v>8.5</v>
      </c>
      <c r="H159" s="9">
        <f t="shared" si="34"/>
        <v>42.039999999999992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3.6</v>
      </c>
      <c r="O159" s="10">
        <v>3.8</v>
      </c>
      <c r="P159" s="8">
        <v>17.399999999999999</v>
      </c>
      <c r="Q159" s="10">
        <v>0.8</v>
      </c>
      <c r="R159" s="8">
        <v>27.2</v>
      </c>
      <c r="S159" s="8">
        <v>0.1</v>
      </c>
      <c r="T159" s="8">
        <v>0</v>
      </c>
      <c r="U159" s="8">
        <v>0</v>
      </c>
    </row>
    <row r="160" spans="1:22" ht="12.4" customHeight="1" x14ac:dyDescent="0.25">
      <c r="A160" s="124" t="s">
        <v>37</v>
      </c>
      <c r="B160" s="125"/>
      <c r="C160" s="125"/>
      <c r="D160" s="12">
        <v>800</v>
      </c>
      <c r="E160" s="14">
        <f>SUM(E155:E159)</f>
        <v>26.900000000000002</v>
      </c>
      <c r="F160" s="14">
        <f t="shared" ref="F160" si="35">SUM(F155:F159)</f>
        <v>27.4</v>
      </c>
      <c r="G160" s="14">
        <f>SUM(G155:G159)</f>
        <v>113.50000000000001</v>
      </c>
      <c r="H160" s="14">
        <f t="shared" ref="H160:U160" si="36">SUM(H155:H159)</f>
        <v>830.46</v>
      </c>
      <c r="I160" s="14">
        <f t="shared" si="36"/>
        <v>0.4</v>
      </c>
      <c r="J160" s="14">
        <f t="shared" si="36"/>
        <v>17.600000000000001</v>
      </c>
      <c r="K160" s="34">
        <f t="shared" si="36"/>
        <v>271.7</v>
      </c>
      <c r="L160" s="14">
        <f t="shared" si="36"/>
        <v>2.9</v>
      </c>
      <c r="M160" s="14">
        <f t="shared" si="36"/>
        <v>0.2</v>
      </c>
      <c r="N160" s="14">
        <f t="shared" si="36"/>
        <v>124.5</v>
      </c>
      <c r="O160" s="14">
        <f t="shared" si="36"/>
        <v>60.999999999999993</v>
      </c>
      <c r="P160" s="14">
        <f t="shared" si="36"/>
        <v>180.29999999999998</v>
      </c>
      <c r="Q160" s="14">
        <f t="shared" si="36"/>
        <v>4.3</v>
      </c>
      <c r="R160" s="14">
        <f t="shared" si="36"/>
        <v>308</v>
      </c>
      <c r="S160" s="14">
        <f t="shared" si="36"/>
        <v>0.43000000000000005</v>
      </c>
      <c r="T160" s="14">
        <f t="shared" si="36"/>
        <v>0.89999999999999991</v>
      </c>
      <c r="U160" s="14">
        <f t="shared" si="36"/>
        <v>0</v>
      </c>
    </row>
    <row r="161" spans="1:21" ht="12.4" customHeight="1" x14ac:dyDescent="0.25">
      <c r="A161" s="124" t="s">
        <v>47</v>
      </c>
      <c r="B161" s="125"/>
      <c r="C161" s="125"/>
      <c r="D161" s="126"/>
      <c r="E161" s="14">
        <f>E153+E160</f>
        <v>45.400000000000006</v>
      </c>
      <c r="F161" s="14">
        <f t="shared" ref="F161:U161" si="37">F153+F160</f>
        <v>46.3</v>
      </c>
      <c r="G161" s="14">
        <f t="shared" si="37"/>
        <v>192.8</v>
      </c>
      <c r="H161" s="14">
        <f t="shared" si="37"/>
        <v>1407.21</v>
      </c>
      <c r="I161" s="14">
        <f t="shared" si="37"/>
        <v>0.60000000000000009</v>
      </c>
      <c r="J161" s="14">
        <f t="shared" si="37"/>
        <v>36.6</v>
      </c>
      <c r="K161" s="14">
        <f t="shared" si="37"/>
        <v>451.2</v>
      </c>
      <c r="L161" s="14">
        <f t="shared" si="37"/>
        <v>5.0999999999999996</v>
      </c>
      <c r="M161" s="14">
        <f t="shared" si="37"/>
        <v>0.8</v>
      </c>
      <c r="N161" s="14">
        <f t="shared" si="37"/>
        <v>586.19999999999993</v>
      </c>
      <c r="O161" s="14">
        <f t="shared" si="37"/>
        <v>151</v>
      </c>
      <c r="P161" s="14">
        <f t="shared" si="37"/>
        <v>592</v>
      </c>
      <c r="Q161" s="14">
        <f t="shared" si="37"/>
        <v>11.1</v>
      </c>
      <c r="R161" s="14">
        <f t="shared" si="37"/>
        <v>718.8</v>
      </c>
      <c r="S161" s="14">
        <f t="shared" si="37"/>
        <v>0.55000000000000004</v>
      </c>
      <c r="T161" s="14">
        <f t="shared" si="37"/>
        <v>1.9</v>
      </c>
      <c r="U161" s="41">
        <f t="shared" si="37"/>
        <v>2.5000000000000001E-2</v>
      </c>
    </row>
    <row r="162" spans="1:21" ht="14.25" customHeight="1" x14ac:dyDescent="0.25">
      <c r="A162" s="124" t="s">
        <v>48</v>
      </c>
      <c r="B162" s="125"/>
      <c r="C162" s="125"/>
      <c r="D162" s="125"/>
      <c r="E162" s="21">
        <v>1</v>
      </c>
      <c r="F162" s="21">
        <v>1</v>
      </c>
      <c r="G162" s="21">
        <v>4</v>
      </c>
      <c r="H162" s="22" t="s">
        <v>35</v>
      </c>
      <c r="I162" s="22" t="s">
        <v>35</v>
      </c>
      <c r="J162" s="22" t="s">
        <v>35</v>
      </c>
      <c r="K162" s="22" t="s">
        <v>35</v>
      </c>
      <c r="L162" s="22" t="s">
        <v>35</v>
      </c>
      <c r="M162" s="22" t="s">
        <v>35</v>
      </c>
      <c r="N162" s="22" t="s">
        <v>35</v>
      </c>
      <c r="O162" s="22" t="s">
        <v>35</v>
      </c>
      <c r="P162" s="22" t="s">
        <v>35</v>
      </c>
      <c r="Q162" s="22" t="s">
        <v>35</v>
      </c>
      <c r="R162" s="22" t="s">
        <v>35</v>
      </c>
      <c r="S162" s="22"/>
      <c r="T162" s="22" t="s">
        <v>35</v>
      </c>
      <c r="U162" s="22" t="s">
        <v>35</v>
      </c>
    </row>
    <row r="163" spans="1:21" ht="14.25" customHeight="1" x14ac:dyDescent="0.25">
      <c r="A163" s="23"/>
      <c r="B163" s="23"/>
      <c r="C163" s="23"/>
      <c r="D163" s="23"/>
      <c r="E163" s="24"/>
      <c r="F163" s="24"/>
      <c r="G163" s="24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1:21" ht="14.25" customHeight="1" x14ac:dyDescent="0.25">
      <c r="A164" s="23"/>
      <c r="B164" s="23"/>
      <c r="C164" s="23"/>
      <c r="D164" s="23"/>
      <c r="E164" s="24"/>
      <c r="F164" s="24"/>
      <c r="G164" s="24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1" ht="14.25" customHeight="1" x14ac:dyDescent="0.25">
      <c r="A165" s="23"/>
      <c r="B165" s="23"/>
      <c r="C165" s="23"/>
      <c r="D165" s="23"/>
      <c r="E165" s="24"/>
      <c r="F165" s="24"/>
      <c r="G165" s="24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ht="14.25" customHeight="1" x14ac:dyDescent="0.25">
      <c r="A166" s="23"/>
      <c r="B166" s="23"/>
      <c r="C166" s="23"/>
      <c r="D166" s="23"/>
      <c r="E166" s="24"/>
      <c r="F166" s="24"/>
      <c r="G166" s="24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ht="14.25" customHeight="1" x14ac:dyDescent="0.25">
      <c r="A167" s="23"/>
      <c r="B167" s="23"/>
      <c r="C167" s="23"/>
      <c r="D167" s="23"/>
      <c r="E167" s="24"/>
      <c r="F167" s="24"/>
      <c r="G167" s="24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ht="14.25" customHeight="1" x14ac:dyDescent="0.25">
      <c r="A168" s="23"/>
      <c r="B168" s="23"/>
      <c r="C168" s="23"/>
      <c r="D168" s="23"/>
      <c r="E168" s="24"/>
      <c r="F168" s="24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ht="14.25" customHeight="1" x14ac:dyDescent="0.25">
      <c r="A169" s="23"/>
      <c r="B169" s="23"/>
      <c r="C169" s="23"/>
      <c r="D169" s="23"/>
      <c r="E169" s="24"/>
      <c r="F169" s="24"/>
      <c r="G169" s="24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ht="14.25" customHeight="1" x14ac:dyDescent="0.25">
      <c r="A170" s="23"/>
      <c r="B170" s="23"/>
      <c r="C170" s="23"/>
      <c r="D170" s="23"/>
      <c r="E170" s="24"/>
      <c r="F170" s="24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ht="14.25" customHeight="1" x14ac:dyDescent="0.25">
      <c r="A171" s="23"/>
      <c r="B171" s="23"/>
      <c r="C171" s="23"/>
      <c r="D171" s="23"/>
      <c r="E171" s="24"/>
      <c r="F171" s="24"/>
      <c r="G171" s="24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ht="14.25" customHeight="1" x14ac:dyDescent="0.25">
      <c r="A172" s="132" t="s">
        <v>109</v>
      </c>
      <c r="B172" s="132"/>
      <c r="C172" s="132"/>
      <c r="D172" s="132" t="s">
        <v>98</v>
      </c>
      <c r="E172" s="132"/>
      <c r="F172" s="132"/>
      <c r="G172" s="132"/>
      <c r="H172" s="132"/>
      <c r="I172" s="56"/>
      <c r="J172" s="56"/>
      <c r="K172" s="56"/>
      <c r="L172" s="56"/>
      <c r="M172" s="56"/>
      <c r="N172" s="56"/>
      <c r="O172" s="56"/>
      <c r="P172" s="22"/>
      <c r="Q172" s="22"/>
      <c r="R172" s="22"/>
      <c r="S172" s="22"/>
      <c r="T172" s="22"/>
      <c r="U172" s="22"/>
    </row>
    <row r="173" spans="1:21" ht="14.25" customHeight="1" x14ac:dyDescent="0.25">
      <c r="A173" s="132" t="s">
        <v>1</v>
      </c>
      <c r="B173" s="132"/>
      <c r="C173" s="132"/>
      <c r="D173" s="132" t="s">
        <v>108</v>
      </c>
      <c r="E173" s="132"/>
      <c r="F173" s="132"/>
      <c r="G173" s="132"/>
      <c r="H173" s="132"/>
      <c r="I173" s="56"/>
      <c r="J173" s="56"/>
      <c r="K173" s="56"/>
      <c r="L173" s="56"/>
      <c r="M173" s="56"/>
      <c r="N173" s="56"/>
      <c r="O173" s="56"/>
      <c r="P173" s="22"/>
      <c r="Q173" s="22"/>
      <c r="R173" s="22"/>
      <c r="S173" s="22"/>
      <c r="T173" s="22"/>
      <c r="U173" s="22"/>
    </row>
    <row r="174" spans="1:21" ht="14.25" customHeight="1" x14ac:dyDescent="0.25">
      <c r="A174" s="132" t="s">
        <v>3</v>
      </c>
      <c r="B174" s="132"/>
      <c r="C174" s="132"/>
      <c r="D174" s="132" t="s">
        <v>140</v>
      </c>
      <c r="E174" s="132"/>
      <c r="F174" s="132"/>
      <c r="G174" s="132"/>
      <c r="H174" s="13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ht="14.25" customHeight="1" x14ac:dyDescent="0.25">
      <c r="A175" s="23"/>
      <c r="B175" s="23"/>
      <c r="C175" s="23"/>
      <c r="D175" s="23"/>
      <c r="E175" s="24"/>
      <c r="F175" s="24"/>
      <c r="G175" s="24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3.5" customHeight="1" x14ac:dyDescent="0.25">
      <c r="A176" s="133" t="s">
        <v>5</v>
      </c>
      <c r="B176" s="127" t="s">
        <v>6</v>
      </c>
      <c r="C176" s="135" t="s">
        <v>7</v>
      </c>
      <c r="D176" s="133" t="s">
        <v>8</v>
      </c>
      <c r="E176" s="129" t="s">
        <v>9</v>
      </c>
      <c r="F176" s="130"/>
      <c r="G176" s="131"/>
      <c r="H176" s="127" t="s">
        <v>10</v>
      </c>
      <c r="I176" s="129" t="s">
        <v>11</v>
      </c>
      <c r="J176" s="130"/>
      <c r="K176" s="130"/>
      <c r="L176" s="130"/>
      <c r="M176" s="131"/>
      <c r="N176" s="129" t="s">
        <v>12</v>
      </c>
      <c r="O176" s="130"/>
      <c r="P176" s="130"/>
      <c r="Q176" s="130"/>
      <c r="R176" s="130"/>
      <c r="S176" s="130"/>
      <c r="T176" s="130"/>
      <c r="U176" s="131"/>
    </row>
    <row r="177" spans="1:21" ht="31.15" customHeight="1" x14ac:dyDescent="0.25">
      <c r="A177" s="134"/>
      <c r="B177" s="128"/>
      <c r="C177" s="136"/>
      <c r="D177" s="134"/>
      <c r="E177" s="1" t="s">
        <v>13</v>
      </c>
      <c r="F177" s="1" t="s">
        <v>14</v>
      </c>
      <c r="G177" s="1" t="s">
        <v>15</v>
      </c>
      <c r="H177" s="128"/>
      <c r="I177" s="1" t="s">
        <v>16</v>
      </c>
      <c r="J177" s="1" t="s">
        <v>17</v>
      </c>
      <c r="K177" s="1" t="s">
        <v>18</v>
      </c>
      <c r="L177" s="1" t="s">
        <v>19</v>
      </c>
      <c r="M177" s="1" t="s">
        <v>20</v>
      </c>
      <c r="N177" s="1" t="s">
        <v>21</v>
      </c>
      <c r="O177" s="2" t="s">
        <v>22</v>
      </c>
      <c r="P177" s="1" t="s">
        <v>23</v>
      </c>
      <c r="Q177" s="2" t="s">
        <v>24</v>
      </c>
      <c r="R177" s="1" t="s">
        <v>25</v>
      </c>
      <c r="S177" s="1" t="s">
        <v>26</v>
      </c>
      <c r="T177" s="1" t="s">
        <v>27</v>
      </c>
      <c r="U177" s="1" t="s">
        <v>28</v>
      </c>
    </row>
    <row r="178" spans="1:21" ht="14.65" customHeight="1" x14ac:dyDescent="0.25">
      <c r="A178" s="3" t="s">
        <v>29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</row>
    <row r="179" spans="1:21" ht="30.75" customHeight="1" x14ac:dyDescent="0.25">
      <c r="A179" s="6">
        <v>2008</v>
      </c>
      <c r="B179" s="6">
        <v>184</v>
      </c>
      <c r="C179" s="7" t="s">
        <v>82</v>
      </c>
      <c r="D179" s="6">
        <v>200</v>
      </c>
      <c r="E179" s="8">
        <v>16.899999999999999</v>
      </c>
      <c r="F179" s="8">
        <v>18.2</v>
      </c>
      <c r="G179" s="8">
        <v>44.1</v>
      </c>
      <c r="H179" s="9">
        <f t="shared" ref="H179:H182" si="38">E179*4.1+F179*9.3+G179*4.1</f>
        <v>419.36</v>
      </c>
      <c r="I179" s="8">
        <v>0.2</v>
      </c>
      <c r="J179" s="8">
        <v>2.9</v>
      </c>
      <c r="K179" s="8">
        <v>187.2</v>
      </c>
      <c r="L179" s="8">
        <v>0.3</v>
      </c>
      <c r="M179" s="8">
        <v>0.2</v>
      </c>
      <c r="N179" s="8">
        <v>198.4</v>
      </c>
      <c r="O179" s="10">
        <v>41.2</v>
      </c>
      <c r="P179" s="8">
        <v>197.4</v>
      </c>
      <c r="Q179" s="10">
        <v>0.6</v>
      </c>
      <c r="R179" s="8">
        <v>46.1</v>
      </c>
      <c r="S179" s="8">
        <v>0</v>
      </c>
      <c r="T179" s="8">
        <v>1.5</v>
      </c>
      <c r="U179" s="8">
        <v>2.5000000000000001E-2</v>
      </c>
    </row>
    <row r="180" spans="1:21" ht="24" customHeight="1" x14ac:dyDescent="0.25">
      <c r="A180" s="6">
        <v>2008</v>
      </c>
      <c r="B180" s="6">
        <v>431</v>
      </c>
      <c r="C180" s="7" t="s">
        <v>50</v>
      </c>
      <c r="D180" s="6" t="s">
        <v>51</v>
      </c>
      <c r="E180" s="8">
        <v>0</v>
      </c>
      <c r="F180" s="8">
        <v>0</v>
      </c>
      <c r="G180" s="8">
        <v>9.8000000000000007</v>
      </c>
      <c r="H180" s="9">
        <f t="shared" si="38"/>
        <v>40.18</v>
      </c>
      <c r="I180" s="8">
        <v>0</v>
      </c>
      <c r="J180" s="8">
        <v>0.8</v>
      </c>
      <c r="K180" s="8">
        <v>0</v>
      </c>
      <c r="L180" s="8">
        <v>0</v>
      </c>
      <c r="M180" s="8">
        <v>0</v>
      </c>
      <c r="N180" s="8">
        <v>7.4</v>
      </c>
      <c r="O180" s="10">
        <v>1.8</v>
      </c>
      <c r="P180" s="8">
        <v>1</v>
      </c>
      <c r="Q180" s="10">
        <v>0</v>
      </c>
      <c r="R180" s="8">
        <v>8.9</v>
      </c>
      <c r="S180" s="8">
        <v>0</v>
      </c>
      <c r="T180" s="8">
        <v>0</v>
      </c>
      <c r="U180" s="8">
        <v>0</v>
      </c>
    </row>
    <row r="181" spans="1:21" ht="12.4" customHeight="1" x14ac:dyDescent="0.25">
      <c r="A181" s="6">
        <v>2008</v>
      </c>
      <c r="B181" s="6" t="s">
        <v>35</v>
      </c>
      <c r="C181" s="7" t="s">
        <v>79</v>
      </c>
      <c r="D181" s="6">
        <v>20</v>
      </c>
      <c r="E181" s="8">
        <v>1.5</v>
      </c>
      <c r="F181" s="8">
        <v>0.6</v>
      </c>
      <c r="G181" s="8">
        <v>10.3</v>
      </c>
      <c r="H181" s="9">
        <f t="shared" si="38"/>
        <v>53.959999999999994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3.8</v>
      </c>
      <c r="O181" s="10">
        <v>2.6</v>
      </c>
      <c r="P181" s="8">
        <v>13</v>
      </c>
      <c r="Q181" s="10">
        <v>0.2</v>
      </c>
      <c r="R181" s="8">
        <v>18.399999999999999</v>
      </c>
      <c r="S181" s="8">
        <v>0</v>
      </c>
      <c r="T181" s="8">
        <v>0</v>
      </c>
      <c r="U181" s="8">
        <v>0</v>
      </c>
    </row>
    <row r="182" spans="1:21" ht="12.4" customHeight="1" x14ac:dyDescent="0.25">
      <c r="A182" s="6">
        <v>2008</v>
      </c>
      <c r="B182" s="6" t="s">
        <v>35</v>
      </c>
      <c r="C182" s="7" t="s">
        <v>36</v>
      </c>
      <c r="D182" s="6">
        <v>130</v>
      </c>
      <c r="E182" s="8">
        <v>0.5</v>
      </c>
      <c r="F182" s="8">
        <v>0.5</v>
      </c>
      <c r="G182" s="8">
        <v>12.7</v>
      </c>
      <c r="H182" s="9">
        <f t="shared" si="38"/>
        <v>58.769999999999996</v>
      </c>
      <c r="I182" s="8">
        <v>0</v>
      </c>
      <c r="J182" s="8">
        <v>13</v>
      </c>
      <c r="K182" s="8">
        <v>0</v>
      </c>
      <c r="L182" s="8">
        <v>0</v>
      </c>
      <c r="M182" s="8">
        <v>0</v>
      </c>
      <c r="N182" s="8">
        <v>20.8</v>
      </c>
      <c r="O182" s="10">
        <v>10.4</v>
      </c>
      <c r="P182" s="8">
        <v>14.3</v>
      </c>
      <c r="Q182" s="10">
        <v>2.9</v>
      </c>
      <c r="R182" s="8">
        <v>214.6</v>
      </c>
      <c r="S182" s="8">
        <v>0</v>
      </c>
      <c r="T182" s="8">
        <v>0</v>
      </c>
      <c r="U182" s="8">
        <v>0</v>
      </c>
    </row>
    <row r="183" spans="1:21" ht="12.4" customHeight="1" x14ac:dyDescent="0.25">
      <c r="A183" s="124" t="s">
        <v>37</v>
      </c>
      <c r="B183" s="125"/>
      <c r="C183" s="125"/>
      <c r="D183" s="12">
        <v>550</v>
      </c>
      <c r="E183" s="14">
        <f>SUM(E179:E182)</f>
        <v>18.899999999999999</v>
      </c>
      <c r="F183" s="14">
        <f t="shared" ref="F183:U183" si="39">SUM(F179:F182)</f>
        <v>19.3</v>
      </c>
      <c r="G183" s="14">
        <f>SUM(G179:G182)</f>
        <v>76.900000000000006</v>
      </c>
      <c r="H183" s="14">
        <f t="shared" si="39"/>
        <v>572.27</v>
      </c>
      <c r="I183" s="14">
        <f t="shared" si="39"/>
        <v>0.2</v>
      </c>
      <c r="J183" s="14">
        <f t="shared" si="39"/>
        <v>16.7</v>
      </c>
      <c r="K183" s="14">
        <f t="shared" si="39"/>
        <v>187.2</v>
      </c>
      <c r="L183" s="14">
        <f t="shared" si="39"/>
        <v>0.3</v>
      </c>
      <c r="M183" s="14">
        <f t="shared" si="39"/>
        <v>0.2</v>
      </c>
      <c r="N183" s="14">
        <f t="shared" si="39"/>
        <v>230.40000000000003</v>
      </c>
      <c r="O183" s="14">
        <f t="shared" si="39"/>
        <v>56</v>
      </c>
      <c r="P183" s="14">
        <f t="shared" si="39"/>
        <v>225.70000000000002</v>
      </c>
      <c r="Q183" s="14">
        <f t="shared" si="39"/>
        <v>3.7</v>
      </c>
      <c r="R183" s="14">
        <f t="shared" si="39"/>
        <v>288</v>
      </c>
      <c r="S183" s="14">
        <f t="shared" si="39"/>
        <v>0</v>
      </c>
      <c r="T183" s="14">
        <f t="shared" si="39"/>
        <v>1.5</v>
      </c>
      <c r="U183" s="20">
        <f t="shared" si="39"/>
        <v>2.5000000000000001E-2</v>
      </c>
    </row>
    <row r="184" spans="1:21" ht="14.65" customHeight="1" x14ac:dyDescent="0.25">
      <c r="A184" s="17" t="s">
        <v>40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6"/>
    </row>
    <row r="185" spans="1:21" ht="21.75" customHeight="1" x14ac:dyDescent="0.25">
      <c r="A185" s="6">
        <v>2011</v>
      </c>
      <c r="B185" s="6">
        <v>47</v>
      </c>
      <c r="C185" s="7" t="s">
        <v>62</v>
      </c>
      <c r="D185" s="6">
        <v>100</v>
      </c>
      <c r="E185" s="8">
        <v>1.6</v>
      </c>
      <c r="F185" s="8">
        <v>1.9</v>
      </c>
      <c r="G185" s="8">
        <v>3.7</v>
      </c>
      <c r="H185" s="9">
        <f>E185*4.1+F185*9.3+G185*4.1</f>
        <v>39.4</v>
      </c>
      <c r="I185" s="8">
        <v>0</v>
      </c>
      <c r="J185" s="8">
        <v>5.2</v>
      </c>
      <c r="K185" s="8">
        <v>96.7</v>
      </c>
      <c r="L185" s="8">
        <v>0.05</v>
      </c>
      <c r="M185" s="8">
        <v>0.1</v>
      </c>
      <c r="N185" s="8">
        <v>125.3</v>
      </c>
      <c r="O185" s="10">
        <v>8.6</v>
      </c>
      <c r="P185" s="8">
        <v>88.6</v>
      </c>
      <c r="Q185" s="10">
        <v>0.4</v>
      </c>
      <c r="R185" s="8">
        <v>147.5</v>
      </c>
      <c r="S185" s="8">
        <v>0.1</v>
      </c>
      <c r="T185" s="8">
        <v>0</v>
      </c>
      <c r="U185" s="8">
        <v>0</v>
      </c>
    </row>
    <row r="186" spans="1:21" ht="40.15" customHeight="1" x14ac:dyDescent="0.25">
      <c r="A186" s="6">
        <v>2011</v>
      </c>
      <c r="B186" s="6">
        <v>96</v>
      </c>
      <c r="C186" s="7" t="s">
        <v>63</v>
      </c>
      <c r="D186" s="6">
        <v>200</v>
      </c>
      <c r="E186" s="8">
        <v>7.1</v>
      </c>
      <c r="F186" s="8">
        <v>8.3000000000000007</v>
      </c>
      <c r="G186" s="8">
        <v>26.9</v>
      </c>
      <c r="H186" s="9">
        <f t="shared" ref="H186:H190" si="40">E186*4.1+F186*9.3+G186*4.1</f>
        <v>216.58999999999997</v>
      </c>
      <c r="I186" s="8">
        <v>0.1</v>
      </c>
      <c r="J186" s="8">
        <v>3.8</v>
      </c>
      <c r="K186" s="8">
        <v>96.4</v>
      </c>
      <c r="L186" s="8">
        <v>0.05</v>
      </c>
      <c r="M186" s="8">
        <v>0.1</v>
      </c>
      <c r="N186" s="8">
        <v>57.2</v>
      </c>
      <c r="O186" s="10">
        <v>19.399999999999999</v>
      </c>
      <c r="P186" s="8">
        <v>94</v>
      </c>
      <c r="Q186" s="10">
        <v>0.2</v>
      </c>
      <c r="R186" s="8">
        <v>6.6</v>
      </c>
      <c r="S186" s="8">
        <v>0</v>
      </c>
      <c r="T186" s="8">
        <v>0</v>
      </c>
      <c r="U186" s="8">
        <v>0</v>
      </c>
    </row>
    <row r="187" spans="1:21" ht="25.15" customHeight="1" x14ac:dyDescent="0.25">
      <c r="A187" s="6">
        <v>2011</v>
      </c>
      <c r="B187" s="6">
        <v>229</v>
      </c>
      <c r="C187" s="7" t="s">
        <v>85</v>
      </c>
      <c r="D187" s="6">
        <v>100</v>
      </c>
      <c r="E187" s="8">
        <v>10.1</v>
      </c>
      <c r="F187" s="8">
        <v>11.1</v>
      </c>
      <c r="G187" s="8">
        <v>15.3</v>
      </c>
      <c r="H187" s="9">
        <f t="shared" si="40"/>
        <v>207.36999999999998</v>
      </c>
      <c r="I187" s="8">
        <v>0.1</v>
      </c>
      <c r="J187" s="8">
        <v>0</v>
      </c>
      <c r="K187" s="8">
        <v>34.4</v>
      </c>
      <c r="L187" s="8">
        <v>4.9000000000000004</v>
      </c>
      <c r="M187" s="8">
        <v>0.2</v>
      </c>
      <c r="N187" s="8">
        <v>71.8</v>
      </c>
      <c r="O187" s="10">
        <v>14.8</v>
      </c>
      <c r="P187" s="8">
        <v>69.2</v>
      </c>
      <c r="Q187" s="10">
        <v>0.1</v>
      </c>
      <c r="R187" s="8">
        <v>4.5</v>
      </c>
      <c r="S187" s="8">
        <v>0</v>
      </c>
      <c r="T187" s="8">
        <v>0.5</v>
      </c>
      <c r="U187" s="8">
        <v>0</v>
      </c>
    </row>
    <row r="188" spans="1:21" ht="28.9" customHeight="1" x14ac:dyDescent="0.25">
      <c r="A188" s="6">
        <v>2011</v>
      </c>
      <c r="B188" s="6">
        <v>312</v>
      </c>
      <c r="C188" s="7" t="s">
        <v>64</v>
      </c>
      <c r="D188" s="6">
        <v>180</v>
      </c>
      <c r="E188" s="8">
        <v>6.8</v>
      </c>
      <c r="F188" s="8">
        <v>6.8</v>
      </c>
      <c r="G188" s="8">
        <v>43.4</v>
      </c>
      <c r="H188" s="9">
        <f t="shared" si="40"/>
        <v>269.05999999999995</v>
      </c>
      <c r="I188" s="8">
        <v>0.3</v>
      </c>
      <c r="J188" s="8">
        <v>8.1999999999999993</v>
      </c>
      <c r="K188" s="8">
        <v>41.2</v>
      </c>
      <c r="L188" s="8">
        <v>0</v>
      </c>
      <c r="M188" s="8">
        <v>0.2</v>
      </c>
      <c r="N188" s="8">
        <v>101.7</v>
      </c>
      <c r="O188" s="10">
        <v>44.1</v>
      </c>
      <c r="P188" s="8">
        <v>104.6</v>
      </c>
      <c r="Q188" s="10">
        <v>3.4</v>
      </c>
      <c r="R188" s="8">
        <v>61.7</v>
      </c>
      <c r="S188" s="8">
        <v>0</v>
      </c>
      <c r="T188" s="8">
        <v>0</v>
      </c>
      <c r="U188" s="8">
        <v>0</v>
      </c>
    </row>
    <row r="189" spans="1:21" ht="12.4" customHeight="1" x14ac:dyDescent="0.25">
      <c r="A189" s="6">
        <v>2008</v>
      </c>
      <c r="B189" s="6">
        <v>438</v>
      </c>
      <c r="C189" s="7" t="s">
        <v>78</v>
      </c>
      <c r="D189" s="6">
        <v>180</v>
      </c>
      <c r="E189" s="8">
        <v>0.1</v>
      </c>
      <c r="F189" s="8">
        <v>0.1</v>
      </c>
      <c r="G189" s="8">
        <v>16.7</v>
      </c>
      <c r="H189" s="9">
        <f t="shared" si="40"/>
        <v>69.809999999999988</v>
      </c>
      <c r="I189" s="8">
        <v>0</v>
      </c>
      <c r="J189" s="8">
        <v>0.9</v>
      </c>
      <c r="K189" s="8">
        <v>0</v>
      </c>
      <c r="L189" s="8">
        <v>0</v>
      </c>
      <c r="M189" s="8">
        <v>0</v>
      </c>
      <c r="N189" s="8">
        <v>11.1</v>
      </c>
      <c r="O189" s="10">
        <v>3.3</v>
      </c>
      <c r="P189" s="8">
        <v>2.2000000000000002</v>
      </c>
      <c r="Q189" s="10">
        <v>0.4</v>
      </c>
      <c r="R189" s="8">
        <v>63.6</v>
      </c>
      <c r="S189" s="8">
        <v>0.5</v>
      </c>
      <c r="T189" s="8">
        <v>0</v>
      </c>
      <c r="U189" s="8">
        <v>0</v>
      </c>
    </row>
    <row r="190" spans="1:21" ht="12.4" customHeight="1" x14ac:dyDescent="0.25">
      <c r="A190" s="6">
        <v>2008</v>
      </c>
      <c r="B190" s="6" t="s">
        <v>35</v>
      </c>
      <c r="C190" s="7" t="s">
        <v>46</v>
      </c>
      <c r="D190" s="6">
        <v>20</v>
      </c>
      <c r="E190" s="8">
        <v>1.3</v>
      </c>
      <c r="F190" s="8">
        <v>0.2</v>
      </c>
      <c r="G190" s="8">
        <v>8.5</v>
      </c>
      <c r="H190" s="9">
        <f t="shared" si="40"/>
        <v>42.039999999999992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3.6</v>
      </c>
      <c r="O190" s="10">
        <v>3.8</v>
      </c>
      <c r="P190" s="8">
        <v>17.399999999999999</v>
      </c>
      <c r="Q190" s="10">
        <v>0.8</v>
      </c>
      <c r="R190" s="8">
        <v>27.2</v>
      </c>
      <c r="S190" s="8">
        <v>0.1</v>
      </c>
      <c r="T190" s="8">
        <v>0</v>
      </c>
      <c r="U190" s="8">
        <v>0</v>
      </c>
    </row>
    <row r="191" spans="1:21" ht="11.45" customHeight="1" x14ac:dyDescent="0.25">
      <c r="A191" s="124" t="s">
        <v>37</v>
      </c>
      <c r="B191" s="125"/>
      <c r="C191" s="125"/>
      <c r="D191" s="12">
        <v>860</v>
      </c>
      <c r="E191" s="14">
        <f>SUM(E185:E190)</f>
        <v>27</v>
      </c>
      <c r="F191" s="14">
        <f t="shared" ref="F191:U191" si="41">SUM(F185:F190)</f>
        <v>28.400000000000002</v>
      </c>
      <c r="G191" s="14">
        <f>SUM(G185:G190)</f>
        <v>114.5</v>
      </c>
      <c r="H191" s="14">
        <f t="shared" si="41"/>
        <v>844.26999999999975</v>
      </c>
      <c r="I191" s="14">
        <f t="shared" si="41"/>
        <v>0.5</v>
      </c>
      <c r="J191" s="14">
        <f t="shared" si="41"/>
        <v>18.099999999999998</v>
      </c>
      <c r="K191" s="34">
        <f t="shared" si="41"/>
        <v>268.70000000000005</v>
      </c>
      <c r="L191" s="14">
        <f t="shared" si="41"/>
        <v>5</v>
      </c>
      <c r="M191" s="14">
        <f t="shared" si="41"/>
        <v>0.60000000000000009</v>
      </c>
      <c r="N191" s="14">
        <f t="shared" si="41"/>
        <v>370.70000000000005</v>
      </c>
      <c r="O191" s="14">
        <f t="shared" si="41"/>
        <v>94</v>
      </c>
      <c r="P191" s="14">
        <f t="shared" si="41"/>
        <v>375.99999999999994</v>
      </c>
      <c r="Q191" s="14">
        <f t="shared" si="41"/>
        <v>5.3</v>
      </c>
      <c r="R191" s="14">
        <f t="shared" si="41"/>
        <v>311.10000000000002</v>
      </c>
      <c r="S191" s="14">
        <f t="shared" si="41"/>
        <v>0.7</v>
      </c>
      <c r="T191" s="14">
        <f t="shared" si="41"/>
        <v>0.5</v>
      </c>
      <c r="U191" s="14">
        <f t="shared" si="41"/>
        <v>0</v>
      </c>
    </row>
    <row r="192" spans="1:21" ht="12" customHeight="1" x14ac:dyDescent="0.25">
      <c r="A192" s="124" t="s">
        <v>47</v>
      </c>
      <c r="B192" s="125"/>
      <c r="C192" s="125"/>
      <c r="D192" s="126"/>
      <c r="E192" s="14">
        <f>E183+E191</f>
        <v>45.9</v>
      </c>
      <c r="F192" s="14">
        <f t="shared" ref="F192:U192" si="42">F183+F191</f>
        <v>47.7</v>
      </c>
      <c r="G192" s="14">
        <f t="shared" si="42"/>
        <v>191.4</v>
      </c>
      <c r="H192" s="14">
        <f t="shared" si="42"/>
        <v>1416.5399999999997</v>
      </c>
      <c r="I192" s="14">
        <f>I183+I191</f>
        <v>0.7</v>
      </c>
      <c r="J192" s="14">
        <f t="shared" si="42"/>
        <v>34.799999999999997</v>
      </c>
      <c r="K192" s="14">
        <f t="shared" si="42"/>
        <v>455.90000000000003</v>
      </c>
      <c r="L192" s="14">
        <f t="shared" si="42"/>
        <v>5.3</v>
      </c>
      <c r="M192" s="14">
        <f t="shared" si="42"/>
        <v>0.8</v>
      </c>
      <c r="N192" s="14">
        <f t="shared" si="42"/>
        <v>601.10000000000014</v>
      </c>
      <c r="O192" s="14">
        <f t="shared" si="42"/>
        <v>150</v>
      </c>
      <c r="P192" s="14">
        <f t="shared" si="42"/>
        <v>601.69999999999993</v>
      </c>
      <c r="Q192" s="14">
        <f t="shared" si="42"/>
        <v>9</v>
      </c>
      <c r="R192" s="14">
        <f t="shared" si="42"/>
        <v>599.1</v>
      </c>
      <c r="S192" s="14">
        <f t="shared" si="42"/>
        <v>0.7</v>
      </c>
      <c r="T192" s="14">
        <f t="shared" si="42"/>
        <v>2</v>
      </c>
      <c r="U192" s="41">
        <f t="shared" si="42"/>
        <v>2.5000000000000001E-2</v>
      </c>
    </row>
    <row r="193" spans="1:21" ht="14.25" customHeight="1" x14ac:dyDescent="0.25">
      <c r="A193" s="124" t="s">
        <v>48</v>
      </c>
      <c r="B193" s="125"/>
      <c r="C193" s="125"/>
      <c r="D193" s="125"/>
      <c r="E193" s="21">
        <v>1</v>
      </c>
      <c r="F193" s="21">
        <v>1</v>
      </c>
      <c r="G193" s="21">
        <v>4</v>
      </c>
      <c r="H193" s="22" t="s">
        <v>35</v>
      </c>
      <c r="I193" s="22" t="s">
        <v>35</v>
      </c>
      <c r="J193" s="22" t="s">
        <v>35</v>
      </c>
      <c r="K193" s="22" t="s">
        <v>35</v>
      </c>
      <c r="L193" s="22" t="s">
        <v>35</v>
      </c>
      <c r="M193" s="22" t="s">
        <v>35</v>
      </c>
      <c r="N193" s="22" t="s">
        <v>35</v>
      </c>
      <c r="O193" s="22" t="s">
        <v>35</v>
      </c>
      <c r="P193" s="22" t="s">
        <v>35</v>
      </c>
      <c r="Q193" s="22" t="s">
        <v>35</v>
      </c>
      <c r="R193" s="22" t="s">
        <v>35</v>
      </c>
      <c r="S193" s="22" t="s">
        <v>35</v>
      </c>
      <c r="T193" s="22" t="s">
        <v>35</v>
      </c>
      <c r="U193" s="22" t="s">
        <v>35</v>
      </c>
    </row>
    <row r="194" spans="1:21" ht="14.25" customHeight="1" x14ac:dyDescent="0.25">
      <c r="A194" s="23"/>
      <c r="B194" s="23"/>
      <c r="C194" s="23"/>
      <c r="D194" s="23"/>
      <c r="E194" s="24"/>
      <c r="F194" s="24"/>
      <c r="G194" s="24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ht="14.25" customHeight="1" x14ac:dyDescent="0.25">
      <c r="A195" s="23"/>
      <c r="B195" s="23"/>
      <c r="C195" s="23"/>
      <c r="D195" s="23"/>
      <c r="E195" s="24"/>
      <c r="F195" s="24"/>
      <c r="G195" s="24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1" ht="14.25" customHeight="1" x14ac:dyDescent="0.25">
      <c r="A196" s="23"/>
      <c r="B196" s="23"/>
      <c r="C196" s="23"/>
      <c r="D196" s="23"/>
      <c r="E196" s="24"/>
      <c r="F196" s="24"/>
      <c r="G196" s="24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ht="14.25" customHeight="1" x14ac:dyDescent="0.25">
      <c r="A197" s="23"/>
      <c r="B197" s="23"/>
      <c r="C197" s="23"/>
      <c r="D197" s="23"/>
      <c r="E197" s="24"/>
      <c r="F197" s="24"/>
      <c r="G197" s="24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ht="14.25" customHeight="1" x14ac:dyDescent="0.25">
      <c r="A198" s="23"/>
      <c r="B198" s="23"/>
      <c r="C198" s="23"/>
      <c r="D198" s="23"/>
      <c r="E198" s="24"/>
      <c r="F198" s="24"/>
      <c r="G198" s="24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4.25" customHeight="1" x14ac:dyDescent="0.25">
      <c r="A199" s="132" t="s">
        <v>110</v>
      </c>
      <c r="B199" s="132"/>
      <c r="C199" s="132"/>
      <c r="D199" s="132" t="s">
        <v>102</v>
      </c>
      <c r="E199" s="132"/>
      <c r="F199" s="132"/>
      <c r="G199" s="132"/>
      <c r="H199" s="13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ht="14.25" customHeight="1" x14ac:dyDescent="0.25">
      <c r="A200" s="132" t="s">
        <v>1</v>
      </c>
      <c r="B200" s="132"/>
      <c r="C200" s="132"/>
      <c r="D200" s="132" t="s">
        <v>108</v>
      </c>
      <c r="E200" s="132"/>
      <c r="F200" s="132"/>
      <c r="G200" s="132"/>
      <c r="H200" s="13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ht="14.25" customHeight="1" x14ac:dyDescent="0.25">
      <c r="A201" s="132" t="s">
        <v>3</v>
      </c>
      <c r="B201" s="132"/>
      <c r="C201" s="132"/>
      <c r="D201" s="132" t="s">
        <v>140</v>
      </c>
      <c r="E201" s="132"/>
      <c r="F201" s="132"/>
      <c r="G201" s="132"/>
      <c r="H201" s="13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ht="14.25" customHeight="1" x14ac:dyDescent="0.25">
      <c r="A202" s="23"/>
      <c r="B202" s="23"/>
      <c r="C202" s="23"/>
      <c r="D202" s="23"/>
      <c r="E202" s="24"/>
      <c r="F202" s="24"/>
      <c r="G202" s="24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ht="13.5" customHeight="1" x14ac:dyDescent="0.25">
      <c r="A203" s="133" t="s">
        <v>5</v>
      </c>
      <c r="B203" s="127" t="s">
        <v>6</v>
      </c>
      <c r="C203" s="135" t="s">
        <v>7</v>
      </c>
      <c r="D203" s="133" t="s">
        <v>8</v>
      </c>
      <c r="E203" s="129" t="s">
        <v>9</v>
      </c>
      <c r="F203" s="130"/>
      <c r="G203" s="131"/>
      <c r="H203" s="127" t="s">
        <v>10</v>
      </c>
      <c r="I203" s="129" t="s">
        <v>11</v>
      </c>
      <c r="J203" s="130"/>
      <c r="K203" s="130"/>
      <c r="L203" s="130"/>
      <c r="M203" s="131"/>
      <c r="N203" s="129" t="s">
        <v>12</v>
      </c>
      <c r="O203" s="130"/>
      <c r="P203" s="130"/>
      <c r="Q203" s="130"/>
      <c r="R203" s="130"/>
      <c r="S203" s="130"/>
      <c r="T203" s="130"/>
      <c r="U203" s="131"/>
    </row>
    <row r="204" spans="1:21" ht="31.15" customHeight="1" x14ac:dyDescent="0.25">
      <c r="A204" s="134"/>
      <c r="B204" s="128"/>
      <c r="C204" s="136"/>
      <c r="D204" s="134"/>
      <c r="E204" s="1" t="s">
        <v>13</v>
      </c>
      <c r="F204" s="1" t="s">
        <v>14</v>
      </c>
      <c r="G204" s="1" t="s">
        <v>15</v>
      </c>
      <c r="H204" s="128"/>
      <c r="I204" s="1" t="s">
        <v>16</v>
      </c>
      <c r="J204" s="1" t="s">
        <v>17</v>
      </c>
      <c r="K204" s="1" t="s">
        <v>18</v>
      </c>
      <c r="L204" s="1" t="s">
        <v>19</v>
      </c>
      <c r="M204" s="1" t="s">
        <v>20</v>
      </c>
      <c r="N204" s="1" t="s">
        <v>21</v>
      </c>
      <c r="O204" s="2" t="s">
        <v>22</v>
      </c>
      <c r="P204" s="1" t="s">
        <v>23</v>
      </c>
      <c r="Q204" s="2" t="s">
        <v>24</v>
      </c>
      <c r="R204" s="1" t="s">
        <v>25</v>
      </c>
      <c r="S204" s="1" t="s">
        <v>26</v>
      </c>
      <c r="T204" s="1" t="s">
        <v>27</v>
      </c>
      <c r="U204" s="1" t="s">
        <v>28</v>
      </c>
    </row>
    <row r="205" spans="1:21" ht="14.65" customHeight="1" x14ac:dyDescent="0.25">
      <c r="A205" s="3" t="s">
        <v>29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</row>
    <row r="206" spans="1:21" ht="34.15" customHeight="1" x14ac:dyDescent="0.25">
      <c r="A206" s="6">
        <v>2008</v>
      </c>
      <c r="B206" s="6">
        <v>224</v>
      </c>
      <c r="C206" s="7" t="s">
        <v>60</v>
      </c>
      <c r="D206" s="6" t="s">
        <v>61</v>
      </c>
      <c r="E206" s="8">
        <v>18.7</v>
      </c>
      <c r="F206" s="8">
        <v>19.100000000000001</v>
      </c>
      <c r="G206" s="8">
        <v>48.1</v>
      </c>
      <c r="H206" s="9">
        <f t="shared" ref="H206:H208" si="43">E206*4.1+F206*9.3+G206*4.1</f>
        <v>451.51</v>
      </c>
      <c r="I206" s="8">
        <v>0.2</v>
      </c>
      <c r="J206" s="8">
        <v>0.3</v>
      </c>
      <c r="K206" s="18">
        <v>187.5</v>
      </c>
      <c r="L206" s="8">
        <v>0.5</v>
      </c>
      <c r="M206" s="8">
        <v>0.3</v>
      </c>
      <c r="N206" s="8">
        <v>187.9</v>
      </c>
      <c r="O206" s="10">
        <v>15.2</v>
      </c>
      <c r="P206" s="8">
        <v>181.4</v>
      </c>
      <c r="Q206" s="10">
        <v>0</v>
      </c>
      <c r="R206" s="8">
        <v>8.6999999999999993</v>
      </c>
      <c r="S206" s="8">
        <v>0</v>
      </c>
      <c r="T206" s="8">
        <v>1</v>
      </c>
      <c r="U206" s="57">
        <v>2.5000000000000001E-2</v>
      </c>
    </row>
    <row r="207" spans="1:21" ht="12.4" customHeight="1" x14ac:dyDescent="0.25">
      <c r="A207" s="6">
        <v>2008</v>
      </c>
      <c r="B207" s="6">
        <v>430</v>
      </c>
      <c r="C207" s="7" t="s">
        <v>31</v>
      </c>
      <c r="D207" s="6" t="s">
        <v>32</v>
      </c>
      <c r="E207" s="8">
        <v>0</v>
      </c>
      <c r="F207" s="8">
        <v>0</v>
      </c>
      <c r="G207" s="8">
        <v>9.6999999999999993</v>
      </c>
      <c r="H207" s="9">
        <f t="shared" si="43"/>
        <v>39.769999999999996</v>
      </c>
      <c r="I207" s="8">
        <v>0</v>
      </c>
      <c r="J207" s="8">
        <v>0</v>
      </c>
      <c r="K207" s="18">
        <v>0</v>
      </c>
      <c r="L207" s="8">
        <v>0</v>
      </c>
      <c r="M207" s="8">
        <v>0</v>
      </c>
      <c r="N207" s="8">
        <v>5.9</v>
      </c>
      <c r="O207" s="10">
        <v>1.3</v>
      </c>
      <c r="P207" s="8">
        <v>0</v>
      </c>
      <c r="Q207" s="10">
        <v>0</v>
      </c>
      <c r="R207" s="8">
        <v>0.7</v>
      </c>
      <c r="S207" s="8">
        <v>0</v>
      </c>
      <c r="T207" s="8">
        <v>0</v>
      </c>
      <c r="U207" s="57">
        <v>0</v>
      </c>
    </row>
    <row r="208" spans="1:21" ht="12.4" customHeight="1" x14ac:dyDescent="0.25">
      <c r="A208" s="6">
        <v>2008</v>
      </c>
      <c r="B208" s="6" t="s">
        <v>35</v>
      </c>
      <c r="C208" s="7" t="s">
        <v>36</v>
      </c>
      <c r="D208" s="6">
        <v>200</v>
      </c>
      <c r="E208" s="8">
        <v>0.8</v>
      </c>
      <c r="F208" s="8">
        <v>0.8</v>
      </c>
      <c r="G208" s="8">
        <v>19.600000000000001</v>
      </c>
      <c r="H208" s="9">
        <f t="shared" si="43"/>
        <v>91.08</v>
      </c>
      <c r="I208" s="8">
        <v>0</v>
      </c>
      <c r="J208" s="8">
        <v>15</v>
      </c>
      <c r="K208" s="18">
        <v>0</v>
      </c>
      <c r="L208" s="8">
        <v>0</v>
      </c>
      <c r="M208" s="8">
        <v>0</v>
      </c>
      <c r="N208" s="8">
        <v>124</v>
      </c>
      <c r="O208" s="10">
        <v>48</v>
      </c>
      <c r="P208" s="8">
        <v>116.5</v>
      </c>
      <c r="Q208" s="10">
        <v>5.6</v>
      </c>
      <c r="R208" s="8">
        <v>317</v>
      </c>
      <c r="S208" s="8">
        <v>0</v>
      </c>
      <c r="T208" s="8">
        <v>0</v>
      </c>
      <c r="U208" s="57">
        <v>0</v>
      </c>
    </row>
    <row r="209" spans="1:21" ht="12.4" customHeight="1" x14ac:dyDescent="0.25">
      <c r="A209" s="124" t="s">
        <v>37</v>
      </c>
      <c r="B209" s="125"/>
      <c r="C209" s="125"/>
      <c r="D209" s="12">
        <v>550</v>
      </c>
      <c r="E209" s="13">
        <f>SUM(E206:E208)</f>
        <v>19.5</v>
      </c>
      <c r="F209" s="13">
        <f t="shared" ref="F209:U209" si="44">SUM(F206:F208)</f>
        <v>19.900000000000002</v>
      </c>
      <c r="G209" s="13">
        <f t="shared" si="44"/>
        <v>77.400000000000006</v>
      </c>
      <c r="H209" s="13">
        <f t="shared" si="44"/>
        <v>582.36</v>
      </c>
      <c r="I209" s="13">
        <f t="shared" si="44"/>
        <v>0.2</v>
      </c>
      <c r="J209" s="28">
        <f t="shared" si="44"/>
        <v>15.3</v>
      </c>
      <c r="K209" s="29">
        <f t="shared" si="44"/>
        <v>187.5</v>
      </c>
      <c r="L209" s="13">
        <f t="shared" si="44"/>
        <v>0.5</v>
      </c>
      <c r="M209" s="13">
        <f t="shared" si="44"/>
        <v>0.3</v>
      </c>
      <c r="N209" s="28">
        <f t="shared" si="44"/>
        <v>317.8</v>
      </c>
      <c r="O209" s="13">
        <f t="shared" si="44"/>
        <v>64.5</v>
      </c>
      <c r="P209" s="28">
        <f t="shared" si="44"/>
        <v>297.89999999999998</v>
      </c>
      <c r="Q209" s="13">
        <f t="shared" si="44"/>
        <v>5.6</v>
      </c>
      <c r="R209" s="13">
        <f t="shared" si="44"/>
        <v>326.39999999999998</v>
      </c>
      <c r="S209" s="13">
        <f t="shared" si="44"/>
        <v>0</v>
      </c>
      <c r="T209" s="28">
        <f t="shared" si="44"/>
        <v>1</v>
      </c>
      <c r="U209" s="20">
        <f t="shared" si="44"/>
        <v>2.5000000000000001E-2</v>
      </c>
    </row>
    <row r="210" spans="1:21" ht="14.65" customHeight="1" x14ac:dyDescent="0.25">
      <c r="A210" s="17" t="s">
        <v>40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6"/>
    </row>
    <row r="211" spans="1:21" ht="12.4" customHeight="1" x14ac:dyDescent="0.25">
      <c r="A211" s="6">
        <v>2008</v>
      </c>
      <c r="B211" s="6">
        <v>3</v>
      </c>
      <c r="C211" s="7" t="s">
        <v>55</v>
      </c>
      <c r="D211" s="6">
        <v>100</v>
      </c>
      <c r="E211" s="8">
        <v>1.1000000000000001</v>
      </c>
      <c r="F211" s="8">
        <v>0.2</v>
      </c>
      <c r="G211" s="8">
        <v>3.8</v>
      </c>
      <c r="H211" s="9">
        <f t="shared" ref="H211" si="45">E211*4.1+F211*9.3+G211*4.1</f>
        <v>21.95</v>
      </c>
      <c r="I211" s="8">
        <v>0</v>
      </c>
      <c r="J211" s="8">
        <v>21.4</v>
      </c>
      <c r="K211" s="8">
        <v>97.5</v>
      </c>
      <c r="L211" s="8">
        <v>0</v>
      </c>
      <c r="M211" s="8">
        <v>0</v>
      </c>
      <c r="N211" s="8">
        <v>38.4</v>
      </c>
      <c r="O211" s="10">
        <v>32.5</v>
      </c>
      <c r="P211" s="8">
        <v>87.6</v>
      </c>
      <c r="Q211" s="10">
        <v>1.6</v>
      </c>
      <c r="R211" s="8">
        <v>198.4</v>
      </c>
      <c r="S211" s="8">
        <v>0.02</v>
      </c>
      <c r="T211" s="8">
        <v>0</v>
      </c>
      <c r="U211" s="40">
        <v>0</v>
      </c>
    </row>
    <row r="212" spans="1:21" ht="30.75" customHeight="1" x14ac:dyDescent="0.25">
      <c r="A212" s="6">
        <v>2011</v>
      </c>
      <c r="B212" s="6">
        <v>102</v>
      </c>
      <c r="C212" s="7" t="s">
        <v>141</v>
      </c>
      <c r="D212" s="6">
        <v>250</v>
      </c>
      <c r="E212" s="8">
        <v>2</v>
      </c>
      <c r="F212" s="8">
        <v>5.8</v>
      </c>
      <c r="G212" s="8">
        <v>11</v>
      </c>
      <c r="H212" s="9">
        <f t="shared" ref="H212:H216" si="46">E212*4.1+F212*9.3+G212*4.1</f>
        <v>107.24</v>
      </c>
      <c r="I212" s="8">
        <v>0.2</v>
      </c>
      <c r="J212" s="8">
        <v>0</v>
      </c>
      <c r="K212" s="8">
        <v>71.3</v>
      </c>
      <c r="L212" s="8">
        <v>0</v>
      </c>
      <c r="M212" s="8">
        <v>0.1</v>
      </c>
      <c r="N212" s="8">
        <v>10.3</v>
      </c>
      <c r="O212" s="10">
        <v>24.4</v>
      </c>
      <c r="P212" s="8">
        <v>52.5</v>
      </c>
      <c r="Q212" s="10">
        <v>0.8</v>
      </c>
      <c r="R212" s="8">
        <v>0</v>
      </c>
      <c r="S212" s="8">
        <v>0.4</v>
      </c>
      <c r="T212" s="8">
        <v>0.5</v>
      </c>
      <c r="U212" s="40">
        <v>0</v>
      </c>
    </row>
    <row r="213" spans="1:21" ht="33.6" customHeight="1" x14ac:dyDescent="0.25">
      <c r="A213" s="6">
        <v>2012</v>
      </c>
      <c r="B213" s="6">
        <v>308</v>
      </c>
      <c r="C213" s="7" t="s">
        <v>87</v>
      </c>
      <c r="D213" s="6">
        <v>100</v>
      </c>
      <c r="E213" s="8">
        <v>14.6</v>
      </c>
      <c r="F213" s="8">
        <v>13.6</v>
      </c>
      <c r="G213" s="8">
        <v>29.9</v>
      </c>
      <c r="H213" s="9">
        <f t="shared" si="46"/>
        <v>308.93</v>
      </c>
      <c r="I213" s="8">
        <v>0.1</v>
      </c>
      <c r="J213" s="8">
        <v>1</v>
      </c>
      <c r="K213" s="8">
        <v>33.1</v>
      </c>
      <c r="L213" s="8">
        <v>2.8</v>
      </c>
      <c r="M213" s="8">
        <v>0.4</v>
      </c>
      <c r="N213" s="8">
        <v>47.7</v>
      </c>
      <c r="O213" s="10">
        <v>10.4</v>
      </c>
      <c r="P213" s="8">
        <v>68.5</v>
      </c>
      <c r="Q213" s="10">
        <v>0.3</v>
      </c>
      <c r="R213" s="8">
        <v>48.4</v>
      </c>
      <c r="S213" s="8">
        <v>0</v>
      </c>
      <c r="T213" s="8">
        <v>1</v>
      </c>
      <c r="U213" s="40">
        <v>0</v>
      </c>
    </row>
    <row r="214" spans="1:21" ht="21.75" customHeight="1" x14ac:dyDescent="0.25">
      <c r="A214" s="6">
        <v>2011</v>
      </c>
      <c r="B214" s="6">
        <v>309</v>
      </c>
      <c r="C214" s="7" t="s">
        <v>77</v>
      </c>
      <c r="D214" s="6">
        <v>180</v>
      </c>
      <c r="E214" s="8">
        <v>8.1999999999999993</v>
      </c>
      <c r="F214" s="8">
        <v>8.6</v>
      </c>
      <c r="G214" s="8">
        <v>58.4</v>
      </c>
      <c r="H214" s="9">
        <f t="shared" si="46"/>
        <v>353.03999999999996</v>
      </c>
      <c r="I214" s="8">
        <v>0.2</v>
      </c>
      <c r="J214" s="8">
        <v>0</v>
      </c>
      <c r="K214" s="8">
        <v>60.6</v>
      </c>
      <c r="L214" s="8">
        <v>2.1</v>
      </c>
      <c r="M214" s="8">
        <v>0</v>
      </c>
      <c r="N214" s="8">
        <v>170.7</v>
      </c>
      <c r="O214" s="10">
        <v>10.5</v>
      </c>
      <c r="P214" s="8">
        <v>81.099999999999994</v>
      </c>
      <c r="Q214" s="10"/>
      <c r="R214" s="8">
        <v>3.8</v>
      </c>
      <c r="S214" s="8">
        <v>0</v>
      </c>
      <c r="T214" s="8">
        <v>0</v>
      </c>
      <c r="U214" s="40">
        <v>0</v>
      </c>
    </row>
    <row r="215" spans="1:21" ht="21.75" customHeight="1" x14ac:dyDescent="0.25">
      <c r="A215" s="6">
        <v>2011</v>
      </c>
      <c r="B215" s="6">
        <v>349</v>
      </c>
      <c r="C215" s="7" t="s">
        <v>59</v>
      </c>
      <c r="D215" s="6">
        <v>180</v>
      </c>
      <c r="E215" s="8">
        <v>0</v>
      </c>
      <c r="F215" s="8">
        <v>0</v>
      </c>
      <c r="G215" s="8">
        <v>17.399999999999999</v>
      </c>
      <c r="H215" s="9">
        <f>E215*4.1+F215*9.3+G215*4.1</f>
        <v>71.339999999999989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7.6</v>
      </c>
      <c r="O215" s="10">
        <v>1.6</v>
      </c>
      <c r="P215" s="8">
        <v>0</v>
      </c>
      <c r="Q215" s="10">
        <v>0</v>
      </c>
      <c r="R215" s="8">
        <v>1.1000000000000001</v>
      </c>
      <c r="S215" s="8">
        <v>0</v>
      </c>
      <c r="T215" s="8">
        <v>0</v>
      </c>
      <c r="U215" s="40">
        <v>0</v>
      </c>
    </row>
    <row r="216" spans="1:21" ht="12.4" customHeight="1" x14ac:dyDescent="0.25">
      <c r="A216" s="6">
        <v>2008</v>
      </c>
      <c r="B216" s="6" t="s">
        <v>35</v>
      </c>
      <c r="C216" s="7" t="s">
        <v>46</v>
      </c>
      <c r="D216" s="6">
        <v>20</v>
      </c>
      <c r="E216" s="8">
        <v>1.3</v>
      </c>
      <c r="F216" s="8">
        <v>0.2</v>
      </c>
      <c r="G216" s="8">
        <v>8.5</v>
      </c>
      <c r="H216" s="9">
        <f t="shared" si="46"/>
        <v>42.039999999999992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3.6</v>
      </c>
      <c r="O216" s="10">
        <v>3.8</v>
      </c>
      <c r="P216" s="8">
        <v>17.399999999999999</v>
      </c>
      <c r="Q216" s="10">
        <v>0.8</v>
      </c>
      <c r="R216" s="8">
        <v>27.2</v>
      </c>
      <c r="S216" s="8">
        <v>0.1</v>
      </c>
      <c r="T216" s="8">
        <v>0</v>
      </c>
      <c r="U216" s="40">
        <v>0</v>
      </c>
    </row>
    <row r="217" spans="1:21" ht="12.4" customHeight="1" x14ac:dyDescent="0.25">
      <c r="A217" s="124" t="s">
        <v>37</v>
      </c>
      <c r="B217" s="125"/>
      <c r="C217" s="125"/>
      <c r="D217" s="12">
        <v>830</v>
      </c>
      <c r="E217" s="14">
        <f>SUM(E211:E216)</f>
        <v>27.2</v>
      </c>
      <c r="F217" s="14">
        <f t="shared" ref="F217:T217" si="47">SUM(F211:F216)</f>
        <v>28.400000000000002</v>
      </c>
      <c r="G217" s="14">
        <f t="shared" si="47"/>
        <v>129</v>
      </c>
      <c r="H217" s="14">
        <f t="shared" si="47"/>
        <v>904.54</v>
      </c>
      <c r="I217" s="14">
        <f t="shared" si="47"/>
        <v>0.5</v>
      </c>
      <c r="J217" s="14">
        <f t="shared" si="47"/>
        <v>22.4</v>
      </c>
      <c r="K217" s="34">
        <f t="shared" si="47"/>
        <v>262.5</v>
      </c>
      <c r="L217" s="14">
        <f t="shared" si="47"/>
        <v>4.9000000000000004</v>
      </c>
      <c r="M217" s="14">
        <f t="shared" si="47"/>
        <v>0.5</v>
      </c>
      <c r="N217" s="14">
        <f t="shared" si="47"/>
        <v>278.30000000000007</v>
      </c>
      <c r="O217" s="14">
        <f t="shared" si="47"/>
        <v>83.199999999999989</v>
      </c>
      <c r="P217" s="14">
        <f t="shared" si="47"/>
        <v>307.09999999999997</v>
      </c>
      <c r="Q217" s="14">
        <f t="shared" si="47"/>
        <v>3.5</v>
      </c>
      <c r="R217" s="14">
        <f t="shared" si="47"/>
        <v>278.90000000000003</v>
      </c>
      <c r="S217" s="14">
        <f t="shared" si="47"/>
        <v>0.52</v>
      </c>
      <c r="T217" s="14">
        <f t="shared" si="47"/>
        <v>1.5</v>
      </c>
      <c r="U217" s="14">
        <f>SUM(U211:U216)</f>
        <v>0</v>
      </c>
    </row>
    <row r="218" spans="1:21" ht="12.4" customHeight="1" x14ac:dyDescent="0.25">
      <c r="A218" s="124" t="s">
        <v>47</v>
      </c>
      <c r="B218" s="125"/>
      <c r="C218" s="125"/>
      <c r="D218" s="126"/>
      <c r="E218" s="26">
        <f>E209+E217</f>
        <v>46.7</v>
      </c>
      <c r="F218" s="26">
        <f t="shared" ref="F218:T218" si="48">F209+F217</f>
        <v>48.300000000000004</v>
      </c>
      <c r="G218" s="26">
        <f t="shared" si="48"/>
        <v>206.4</v>
      </c>
      <c r="H218" s="26">
        <f t="shared" si="48"/>
        <v>1486.9</v>
      </c>
      <c r="I218" s="26">
        <f t="shared" si="48"/>
        <v>0.7</v>
      </c>
      <c r="J218" s="26">
        <f t="shared" si="48"/>
        <v>37.700000000000003</v>
      </c>
      <c r="K218" s="33">
        <f t="shared" si="48"/>
        <v>450</v>
      </c>
      <c r="L218" s="26">
        <f t="shared" si="48"/>
        <v>5.4</v>
      </c>
      <c r="M218" s="26">
        <f t="shared" si="48"/>
        <v>0.8</v>
      </c>
      <c r="N218" s="26">
        <f t="shared" si="48"/>
        <v>596.10000000000014</v>
      </c>
      <c r="O218" s="26">
        <f t="shared" si="48"/>
        <v>147.69999999999999</v>
      </c>
      <c r="P218" s="26">
        <f t="shared" si="48"/>
        <v>605</v>
      </c>
      <c r="Q218" s="33">
        <f>Q209+Q217</f>
        <v>9.1</v>
      </c>
      <c r="R218" s="26">
        <f t="shared" si="48"/>
        <v>605.29999999999995</v>
      </c>
      <c r="S218" s="26">
        <f t="shared" si="48"/>
        <v>0.52</v>
      </c>
      <c r="T218" s="26">
        <f t="shared" si="48"/>
        <v>2.5</v>
      </c>
      <c r="U218" s="41">
        <f>U217+U209</f>
        <v>2.5000000000000001E-2</v>
      </c>
    </row>
    <row r="219" spans="1:21" ht="14.25" customHeight="1" x14ac:dyDescent="0.25">
      <c r="A219" s="142" t="s">
        <v>48</v>
      </c>
      <c r="B219" s="143"/>
      <c r="C219" s="143"/>
      <c r="D219" s="143"/>
      <c r="E219" s="30">
        <v>1</v>
      </c>
      <c r="F219" s="30">
        <v>1</v>
      </c>
      <c r="G219" s="30">
        <v>4</v>
      </c>
      <c r="H219" s="22" t="s">
        <v>35</v>
      </c>
      <c r="I219" s="22" t="s">
        <v>35</v>
      </c>
      <c r="J219" s="22" t="s">
        <v>35</v>
      </c>
      <c r="K219" s="22" t="s">
        <v>35</v>
      </c>
      <c r="L219" s="22" t="s">
        <v>35</v>
      </c>
      <c r="M219" s="22" t="s">
        <v>35</v>
      </c>
      <c r="N219" s="22" t="s">
        <v>35</v>
      </c>
      <c r="O219" s="22" t="s">
        <v>35</v>
      </c>
      <c r="P219" s="22" t="s">
        <v>35</v>
      </c>
      <c r="Q219" s="22" t="s">
        <v>35</v>
      </c>
      <c r="R219" s="22" t="s">
        <v>35</v>
      </c>
      <c r="S219" s="22" t="s">
        <v>35</v>
      </c>
      <c r="T219" s="22" t="s">
        <v>35</v>
      </c>
      <c r="U219" s="22" t="s">
        <v>35</v>
      </c>
    </row>
    <row r="220" spans="1:21" ht="14.25" customHeight="1" x14ac:dyDescent="0.25">
      <c r="A220" s="23"/>
      <c r="B220" s="23"/>
      <c r="C220" s="23"/>
      <c r="D220" s="23"/>
      <c r="E220" s="24"/>
      <c r="F220" s="24"/>
      <c r="G220" s="24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</row>
    <row r="221" spans="1:21" ht="14.25" customHeight="1" x14ac:dyDescent="0.25">
      <c r="A221" s="23"/>
      <c r="B221" s="23"/>
      <c r="C221" s="23"/>
      <c r="D221" s="23"/>
      <c r="E221" s="24"/>
      <c r="F221" s="24"/>
      <c r="G221" s="24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</row>
    <row r="222" spans="1:21" ht="14.25" customHeight="1" x14ac:dyDescent="0.25">
      <c r="A222" s="23"/>
      <c r="B222" s="23"/>
      <c r="C222" s="23"/>
      <c r="D222" s="23"/>
      <c r="E222" s="24"/>
      <c r="F222" s="24"/>
      <c r="G222" s="24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</row>
    <row r="223" spans="1:21" ht="14.25" customHeight="1" x14ac:dyDescent="0.25">
      <c r="A223" s="23"/>
      <c r="B223" s="23"/>
      <c r="C223" s="23"/>
      <c r="D223" s="23"/>
      <c r="E223" s="24"/>
      <c r="F223" s="24"/>
      <c r="G223" s="24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spans="1:21" ht="14.25" customHeight="1" x14ac:dyDescent="0.25">
      <c r="A224" s="23"/>
      <c r="B224" s="23"/>
      <c r="C224" s="23"/>
      <c r="D224" s="23"/>
      <c r="E224" s="24"/>
      <c r="F224" s="24"/>
      <c r="G224" s="24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spans="1:21" ht="14.25" customHeight="1" x14ac:dyDescent="0.25">
      <c r="A225" s="23"/>
      <c r="B225" s="23"/>
      <c r="C225" s="23"/>
      <c r="D225" s="23"/>
      <c r="E225" s="24"/>
      <c r="F225" s="24"/>
      <c r="G225" s="24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spans="1:21" ht="14.25" customHeight="1" x14ac:dyDescent="0.25">
      <c r="A226" s="23"/>
      <c r="B226" s="23"/>
      <c r="C226" s="23"/>
      <c r="D226" s="23"/>
      <c r="E226" s="24"/>
      <c r="F226" s="24"/>
      <c r="G226" s="24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spans="1:21" ht="14.25" customHeight="1" x14ac:dyDescent="0.25">
      <c r="A227" s="132" t="s">
        <v>110</v>
      </c>
      <c r="B227" s="132"/>
      <c r="C227" s="132"/>
      <c r="D227" s="132" t="s">
        <v>102</v>
      </c>
      <c r="E227" s="132"/>
      <c r="F227" s="132"/>
      <c r="G227" s="132"/>
      <c r="H227" s="132"/>
      <c r="I227" s="22"/>
      <c r="J227" s="56"/>
      <c r="K227" s="56"/>
      <c r="L227" s="56"/>
      <c r="M227" s="56"/>
      <c r="N227" s="56"/>
      <c r="O227" s="22"/>
      <c r="P227" s="22"/>
      <c r="Q227" s="22"/>
      <c r="R227" s="22"/>
      <c r="S227" s="22"/>
      <c r="T227" s="22"/>
      <c r="U227" s="22"/>
    </row>
    <row r="228" spans="1:21" ht="14.25" customHeight="1" x14ac:dyDescent="0.25">
      <c r="A228" s="132" t="s">
        <v>1</v>
      </c>
      <c r="B228" s="132"/>
      <c r="C228" s="132"/>
      <c r="D228" s="132" t="s">
        <v>108</v>
      </c>
      <c r="E228" s="132"/>
      <c r="F228" s="132"/>
      <c r="G228" s="132"/>
      <c r="H228" s="13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 ht="14.25" customHeight="1" x14ac:dyDescent="0.25">
      <c r="A229" s="132" t="s">
        <v>3</v>
      </c>
      <c r="B229" s="132"/>
      <c r="C229" s="132"/>
      <c r="D229" s="132" t="s">
        <v>140</v>
      </c>
      <c r="E229" s="132"/>
      <c r="F229" s="132"/>
      <c r="G229" s="132"/>
      <c r="H229" s="13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spans="1:21" ht="14.25" customHeight="1" x14ac:dyDescent="0.25">
      <c r="A230" s="23"/>
      <c r="B230" s="23"/>
      <c r="C230" s="23"/>
      <c r="D230" s="23"/>
      <c r="E230" s="24"/>
      <c r="F230" s="24"/>
      <c r="G230" s="24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spans="1:21" ht="14.25" customHeight="1" x14ac:dyDescent="0.25">
      <c r="A231" s="133" t="s">
        <v>5</v>
      </c>
      <c r="B231" s="133" t="s">
        <v>6</v>
      </c>
      <c r="C231" s="135" t="s">
        <v>7</v>
      </c>
      <c r="D231" s="133" t="s">
        <v>8</v>
      </c>
      <c r="E231" s="129" t="s">
        <v>9</v>
      </c>
      <c r="F231" s="130"/>
      <c r="G231" s="131"/>
      <c r="H231" s="127" t="s">
        <v>10</v>
      </c>
      <c r="I231" s="129" t="s">
        <v>11</v>
      </c>
      <c r="J231" s="130"/>
      <c r="K231" s="130"/>
      <c r="L231" s="130"/>
      <c r="M231" s="131"/>
      <c r="N231" s="129" t="s">
        <v>12</v>
      </c>
      <c r="O231" s="130"/>
      <c r="P231" s="130"/>
      <c r="Q231" s="130"/>
      <c r="R231" s="130"/>
      <c r="S231" s="130"/>
      <c r="T231" s="130"/>
      <c r="U231" s="131"/>
    </row>
    <row r="232" spans="1:21" ht="39" customHeight="1" x14ac:dyDescent="0.25">
      <c r="A232" s="134"/>
      <c r="B232" s="134"/>
      <c r="C232" s="136"/>
      <c r="D232" s="134"/>
      <c r="E232" s="1" t="s">
        <v>13</v>
      </c>
      <c r="F232" s="1" t="s">
        <v>14</v>
      </c>
      <c r="G232" s="1" t="s">
        <v>15</v>
      </c>
      <c r="H232" s="128"/>
      <c r="I232" s="1" t="s">
        <v>16</v>
      </c>
      <c r="J232" s="1" t="s">
        <v>17</v>
      </c>
      <c r="K232" s="1" t="s">
        <v>18</v>
      </c>
      <c r="L232" s="1" t="s">
        <v>19</v>
      </c>
      <c r="M232" s="1" t="s">
        <v>20</v>
      </c>
      <c r="N232" s="1" t="s">
        <v>21</v>
      </c>
      <c r="O232" s="2" t="s">
        <v>22</v>
      </c>
      <c r="P232" s="1" t="s">
        <v>23</v>
      </c>
      <c r="Q232" s="2" t="s">
        <v>24</v>
      </c>
      <c r="R232" s="1" t="s">
        <v>25</v>
      </c>
      <c r="S232" s="1" t="s">
        <v>26</v>
      </c>
      <c r="T232" s="1" t="s">
        <v>27</v>
      </c>
      <c r="U232" s="1" t="s">
        <v>28</v>
      </c>
    </row>
    <row r="233" spans="1:21" ht="14.25" customHeight="1" x14ac:dyDescent="0.25">
      <c r="A233" s="150" t="s">
        <v>29</v>
      </c>
      <c r="B233" s="151"/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2"/>
    </row>
    <row r="234" spans="1:21" ht="14.25" customHeight="1" x14ac:dyDescent="0.25">
      <c r="A234" s="6">
        <v>2011</v>
      </c>
      <c r="B234" s="6">
        <v>401</v>
      </c>
      <c r="C234" s="7" t="s">
        <v>94</v>
      </c>
      <c r="D234" s="6" t="s">
        <v>142</v>
      </c>
      <c r="E234" s="8">
        <v>17.399999999999999</v>
      </c>
      <c r="F234" s="8">
        <v>18.600000000000001</v>
      </c>
      <c r="G234" s="8">
        <v>54.7</v>
      </c>
      <c r="H234" s="9">
        <f>E234*4.1+F234*9.3+G234*4.1</f>
        <v>468.59</v>
      </c>
      <c r="I234" s="8">
        <v>0.3</v>
      </c>
      <c r="J234" s="8">
        <v>0.1</v>
      </c>
      <c r="K234" s="35">
        <v>191.4</v>
      </c>
      <c r="L234" s="8">
        <v>3.2</v>
      </c>
      <c r="M234" s="8">
        <v>0.7</v>
      </c>
      <c r="N234" s="8">
        <v>274.10000000000002</v>
      </c>
      <c r="O234" s="10">
        <v>39.799999999999997</v>
      </c>
      <c r="P234" s="8">
        <v>312.7</v>
      </c>
      <c r="Q234" s="10">
        <v>1.8</v>
      </c>
      <c r="R234" s="8">
        <v>20.2</v>
      </c>
      <c r="S234" s="8">
        <v>0</v>
      </c>
      <c r="T234" s="8">
        <v>1.5</v>
      </c>
      <c r="U234" s="27">
        <v>2.5000000000000001E-2</v>
      </c>
    </row>
    <row r="235" spans="1:21" ht="28.9" customHeight="1" x14ac:dyDescent="0.25">
      <c r="A235" s="6">
        <v>2008</v>
      </c>
      <c r="B235" s="6">
        <v>430</v>
      </c>
      <c r="C235" s="7" t="s">
        <v>31</v>
      </c>
      <c r="D235" s="6" t="s">
        <v>32</v>
      </c>
      <c r="E235" s="8">
        <v>0</v>
      </c>
      <c r="F235" s="8">
        <v>0</v>
      </c>
      <c r="G235" s="8">
        <v>9.6999999999999993</v>
      </c>
      <c r="H235" s="9">
        <f t="shared" ref="H235" si="49">E235*4.1+F235*9.3+G235*4.1</f>
        <v>39.769999999999996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5.9</v>
      </c>
      <c r="O235" s="10">
        <v>1.3</v>
      </c>
      <c r="P235" s="8">
        <v>0</v>
      </c>
      <c r="Q235" s="10">
        <v>0</v>
      </c>
      <c r="R235" s="8">
        <v>0.7</v>
      </c>
      <c r="S235" s="8">
        <v>0</v>
      </c>
      <c r="T235" s="8">
        <v>0</v>
      </c>
      <c r="U235" s="8">
        <v>0</v>
      </c>
    </row>
    <row r="236" spans="1:21" ht="14.25" customHeight="1" x14ac:dyDescent="0.25">
      <c r="A236" s="6">
        <v>2008</v>
      </c>
      <c r="B236" s="6" t="s">
        <v>35</v>
      </c>
      <c r="C236" s="7" t="s">
        <v>36</v>
      </c>
      <c r="D236" s="6">
        <v>150</v>
      </c>
      <c r="E236" s="8">
        <v>0.6</v>
      </c>
      <c r="F236" s="8">
        <v>0.6</v>
      </c>
      <c r="G236" s="8">
        <v>14.7</v>
      </c>
      <c r="H236" s="9">
        <f>E236*4.1+F236*9.3+G236*4.1</f>
        <v>68.309999999999988</v>
      </c>
      <c r="I236" s="8">
        <v>0</v>
      </c>
      <c r="J236" s="8">
        <v>15</v>
      </c>
      <c r="K236" s="18">
        <v>0</v>
      </c>
      <c r="L236" s="8">
        <v>0</v>
      </c>
      <c r="M236" s="8">
        <v>0</v>
      </c>
      <c r="N236" s="8">
        <v>24</v>
      </c>
      <c r="O236" s="10">
        <v>0</v>
      </c>
      <c r="P236" s="8">
        <v>16.5</v>
      </c>
      <c r="Q236" s="10">
        <v>3.3</v>
      </c>
      <c r="R236" s="8">
        <v>317</v>
      </c>
      <c r="S236" s="8">
        <v>0</v>
      </c>
      <c r="T236" s="8">
        <v>0</v>
      </c>
      <c r="U236" s="8">
        <v>0</v>
      </c>
    </row>
    <row r="237" spans="1:21" ht="14.25" customHeight="1" x14ac:dyDescent="0.25">
      <c r="A237" s="124" t="s">
        <v>37</v>
      </c>
      <c r="B237" s="125"/>
      <c r="C237" s="125"/>
      <c r="D237" s="12">
        <v>550</v>
      </c>
      <c r="E237" s="14">
        <f>SUM(E234:E236)</f>
        <v>18</v>
      </c>
      <c r="F237" s="14">
        <f t="shared" ref="F237:T237" si="50">SUM(F234:F236)</f>
        <v>19.200000000000003</v>
      </c>
      <c r="G237" s="14">
        <f t="shared" si="50"/>
        <v>79.100000000000009</v>
      </c>
      <c r="H237" s="14">
        <f t="shared" si="50"/>
        <v>576.66999999999996</v>
      </c>
      <c r="I237" s="14">
        <f t="shared" si="50"/>
        <v>0.3</v>
      </c>
      <c r="J237" s="14">
        <f t="shared" si="50"/>
        <v>15.1</v>
      </c>
      <c r="K237" s="19">
        <f t="shared" si="50"/>
        <v>191.4</v>
      </c>
      <c r="L237" s="14">
        <f t="shared" si="50"/>
        <v>3.2</v>
      </c>
      <c r="M237" s="14">
        <f t="shared" si="50"/>
        <v>0.7</v>
      </c>
      <c r="N237" s="14">
        <f t="shared" si="50"/>
        <v>304</v>
      </c>
      <c r="O237" s="14">
        <f>SUM(O234:O236)</f>
        <v>41.099999999999994</v>
      </c>
      <c r="P237" s="14">
        <f t="shared" si="50"/>
        <v>329.2</v>
      </c>
      <c r="Q237" s="14">
        <f t="shared" si="50"/>
        <v>5.0999999999999996</v>
      </c>
      <c r="R237" s="14">
        <f t="shared" si="50"/>
        <v>337.9</v>
      </c>
      <c r="S237" s="14">
        <f t="shared" si="50"/>
        <v>0</v>
      </c>
      <c r="T237" s="14">
        <f t="shared" si="50"/>
        <v>1.5</v>
      </c>
      <c r="U237" s="20">
        <f>SUM(U234:U236)</f>
        <v>2.5000000000000001E-2</v>
      </c>
    </row>
    <row r="238" spans="1:21" ht="14.25" customHeight="1" x14ac:dyDescent="0.25">
      <c r="A238" s="150" t="s">
        <v>40</v>
      </c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2"/>
    </row>
    <row r="239" spans="1:21" ht="14.25" customHeight="1" x14ac:dyDescent="0.25">
      <c r="A239" s="6">
        <v>2008</v>
      </c>
      <c r="B239" s="6">
        <v>3</v>
      </c>
      <c r="C239" s="7" t="s">
        <v>55</v>
      </c>
      <c r="D239" s="6">
        <v>100</v>
      </c>
      <c r="E239" s="8">
        <v>1.1000000000000001</v>
      </c>
      <c r="F239" s="8">
        <v>0.2</v>
      </c>
      <c r="G239" s="8">
        <v>3.8</v>
      </c>
      <c r="H239" s="9">
        <f t="shared" ref="H239" si="51">E239*4.1+F239*9.3+G239*4.1</f>
        <v>21.95</v>
      </c>
      <c r="I239" s="8">
        <v>0</v>
      </c>
      <c r="J239" s="8">
        <v>21.4</v>
      </c>
      <c r="K239" s="8">
        <v>97.5</v>
      </c>
      <c r="L239" s="8">
        <v>0</v>
      </c>
      <c r="M239" s="8">
        <v>0</v>
      </c>
      <c r="N239" s="8">
        <v>38.4</v>
      </c>
      <c r="O239" s="10">
        <v>32.5</v>
      </c>
      <c r="P239" s="8">
        <v>87.6</v>
      </c>
      <c r="Q239" s="10">
        <v>1.6</v>
      </c>
      <c r="R239" s="8">
        <v>198.4</v>
      </c>
      <c r="S239" s="8">
        <v>0.02</v>
      </c>
      <c r="T239" s="8">
        <v>0</v>
      </c>
      <c r="U239" s="8">
        <v>0</v>
      </c>
    </row>
    <row r="240" spans="1:21" ht="25.15" customHeight="1" x14ac:dyDescent="0.25">
      <c r="A240" s="6">
        <v>2011</v>
      </c>
      <c r="B240" s="6">
        <v>102</v>
      </c>
      <c r="C240" s="7" t="s">
        <v>141</v>
      </c>
      <c r="D240" s="6">
        <v>250</v>
      </c>
      <c r="E240" s="8">
        <v>2</v>
      </c>
      <c r="F240" s="8">
        <v>5.8</v>
      </c>
      <c r="G240" s="8">
        <v>11</v>
      </c>
      <c r="H240" s="9">
        <f t="shared" ref="H240:H244" si="52">E240*4.1+F240*9.3+G240*4.1</f>
        <v>107.24</v>
      </c>
      <c r="I240" s="8">
        <v>0.2</v>
      </c>
      <c r="J240" s="8">
        <v>0</v>
      </c>
      <c r="K240" s="8">
        <v>71.3</v>
      </c>
      <c r="L240" s="8">
        <v>0</v>
      </c>
      <c r="M240" s="8">
        <v>0.1</v>
      </c>
      <c r="N240" s="8">
        <v>10.3</v>
      </c>
      <c r="O240" s="10">
        <v>24.4</v>
      </c>
      <c r="P240" s="8">
        <v>52.5</v>
      </c>
      <c r="Q240" s="10">
        <v>0.8</v>
      </c>
      <c r="R240" s="8">
        <v>0</v>
      </c>
      <c r="S240" s="8">
        <v>0.4</v>
      </c>
      <c r="T240" s="8">
        <v>0.5</v>
      </c>
      <c r="U240" s="8">
        <v>0</v>
      </c>
    </row>
    <row r="241" spans="1:21" ht="14.25" customHeight="1" x14ac:dyDescent="0.25">
      <c r="A241" s="6">
        <v>2011</v>
      </c>
      <c r="B241" s="6">
        <v>260</v>
      </c>
      <c r="C241" s="7" t="s">
        <v>96</v>
      </c>
      <c r="D241" s="6">
        <v>100</v>
      </c>
      <c r="E241" s="8">
        <v>15.6</v>
      </c>
      <c r="F241" s="8">
        <v>13.1</v>
      </c>
      <c r="G241" s="8">
        <v>31.1</v>
      </c>
      <c r="H241" s="9">
        <f t="shared" si="52"/>
        <v>313.3</v>
      </c>
      <c r="I241" s="8">
        <v>0.1</v>
      </c>
      <c r="J241" s="8">
        <v>0</v>
      </c>
      <c r="K241" s="8">
        <v>48.3</v>
      </c>
      <c r="L241" s="8">
        <v>2</v>
      </c>
      <c r="M241" s="8">
        <v>0</v>
      </c>
      <c r="N241" s="8">
        <v>96.3</v>
      </c>
      <c r="O241" s="10">
        <v>0</v>
      </c>
      <c r="P241" s="8">
        <v>0</v>
      </c>
      <c r="Q241" s="10">
        <v>0</v>
      </c>
      <c r="R241" s="8">
        <v>0</v>
      </c>
      <c r="S241" s="8">
        <v>0</v>
      </c>
      <c r="T241" s="8">
        <v>0.1</v>
      </c>
      <c r="U241" s="27">
        <v>0</v>
      </c>
    </row>
    <row r="242" spans="1:21" ht="26.45" customHeight="1" x14ac:dyDescent="0.25">
      <c r="A242" s="6">
        <v>2011</v>
      </c>
      <c r="B242" s="6">
        <v>305</v>
      </c>
      <c r="C242" s="7" t="s">
        <v>58</v>
      </c>
      <c r="D242" s="6">
        <v>180</v>
      </c>
      <c r="E242" s="8">
        <v>7.4</v>
      </c>
      <c r="F242" s="8">
        <v>8.6</v>
      </c>
      <c r="G242" s="8">
        <v>52.1</v>
      </c>
      <c r="H242" s="9">
        <f t="shared" si="52"/>
        <v>323.93</v>
      </c>
      <c r="I242" s="8">
        <v>0.1</v>
      </c>
      <c r="J242" s="8">
        <v>0</v>
      </c>
      <c r="K242" s="8">
        <v>42.7</v>
      </c>
      <c r="L242" s="8">
        <v>0.1</v>
      </c>
      <c r="M242" s="8">
        <v>0</v>
      </c>
      <c r="N242" s="8">
        <v>88.1</v>
      </c>
      <c r="O242" s="10">
        <v>54.1</v>
      </c>
      <c r="P242" s="8">
        <v>111.7</v>
      </c>
      <c r="Q242" s="10">
        <v>0.6</v>
      </c>
      <c r="R242" s="8">
        <v>53.6</v>
      </c>
      <c r="S242" s="8">
        <v>7.0000000000000007E-2</v>
      </c>
      <c r="T242" s="8">
        <v>0</v>
      </c>
      <c r="U242" s="8">
        <v>0</v>
      </c>
    </row>
    <row r="243" spans="1:21" ht="32.450000000000003" customHeight="1" x14ac:dyDescent="0.25">
      <c r="A243" s="6">
        <v>2011</v>
      </c>
      <c r="B243" s="6">
        <v>389</v>
      </c>
      <c r="C243" s="7" t="s">
        <v>95</v>
      </c>
      <c r="D243" s="6">
        <v>200</v>
      </c>
      <c r="E243" s="8">
        <v>1</v>
      </c>
      <c r="F243" s="8">
        <v>0.2</v>
      </c>
      <c r="G243" s="8">
        <v>19.600000000000001</v>
      </c>
      <c r="H243" s="9">
        <f>E243*4.1+F243*9.3+G243*4.1</f>
        <v>86.32</v>
      </c>
      <c r="I243" s="8">
        <v>0</v>
      </c>
      <c r="J243" s="8">
        <v>0.6</v>
      </c>
      <c r="K243" s="8">
        <v>0</v>
      </c>
      <c r="L243" s="8">
        <v>0</v>
      </c>
      <c r="M243" s="8">
        <v>0</v>
      </c>
      <c r="N243" s="8">
        <v>20.3</v>
      </c>
      <c r="O243" s="38">
        <v>0</v>
      </c>
      <c r="P243" s="8">
        <v>0</v>
      </c>
      <c r="Q243" s="10">
        <v>0</v>
      </c>
      <c r="R243" s="8">
        <v>0</v>
      </c>
      <c r="S243" s="8">
        <v>0</v>
      </c>
      <c r="T243" s="8">
        <v>0</v>
      </c>
      <c r="U243" s="8">
        <v>0</v>
      </c>
    </row>
    <row r="244" spans="1:21" ht="14.25" customHeight="1" x14ac:dyDescent="0.25">
      <c r="A244" s="6">
        <v>2008</v>
      </c>
      <c r="B244" s="6" t="s">
        <v>35</v>
      </c>
      <c r="C244" s="7" t="s">
        <v>46</v>
      </c>
      <c r="D244" s="6">
        <v>20</v>
      </c>
      <c r="E244" s="8">
        <v>1.3</v>
      </c>
      <c r="F244" s="8">
        <v>0.2</v>
      </c>
      <c r="G244" s="8">
        <v>8.5</v>
      </c>
      <c r="H244" s="9">
        <f t="shared" si="52"/>
        <v>42.039999999999992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3.6</v>
      </c>
      <c r="O244" s="10">
        <v>3.8</v>
      </c>
      <c r="P244" s="8">
        <v>17.399999999999999</v>
      </c>
      <c r="Q244" s="10">
        <v>0.8</v>
      </c>
      <c r="R244" s="8">
        <v>27.2</v>
      </c>
      <c r="S244" s="8">
        <v>0.1</v>
      </c>
      <c r="T244" s="8">
        <v>0</v>
      </c>
      <c r="U244" s="8">
        <v>0</v>
      </c>
    </row>
    <row r="245" spans="1:21" ht="14.25" customHeight="1" x14ac:dyDescent="0.25">
      <c r="A245" s="124" t="s">
        <v>37</v>
      </c>
      <c r="B245" s="125"/>
      <c r="C245" s="125"/>
      <c r="D245" s="12">
        <v>850</v>
      </c>
      <c r="E245" s="14">
        <f>SUM(E239:E244)</f>
        <v>28.400000000000002</v>
      </c>
      <c r="F245" s="14">
        <f t="shared" ref="F245:U245" si="53">SUM(F239:F244)</f>
        <v>28.1</v>
      </c>
      <c r="G245" s="14">
        <f t="shared" si="53"/>
        <v>126.1</v>
      </c>
      <c r="H245" s="14">
        <f>SUM(H239:H244)</f>
        <v>894.78</v>
      </c>
      <c r="I245" s="14">
        <f t="shared" si="53"/>
        <v>0.4</v>
      </c>
      <c r="J245" s="14">
        <f t="shared" si="53"/>
        <v>22</v>
      </c>
      <c r="K245" s="34">
        <f t="shared" si="53"/>
        <v>259.8</v>
      </c>
      <c r="L245" s="14">
        <f t="shared" si="53"/>
        <v>2.1</v>
      </c>
      <c r="M245" s="14">
        <f t="shared" si="53"/>
        <v>0.1</v>
      </c>
      <c r="N245" s="14">
        <f t="shared" si="53"/>
        <v>257</v>
      </c>
      <c r="O245" s="14">
        <f t="shared" si="53"/>
        <v>114.8</v>
      </c>
      <c r="P245" s="14">
        <f t="shared" si="53"/>
        <v>269.2</v>
      </c>
      <c r="Q245" s="14">
        <f t="shared" si="53"/>
        <v>3.8000000000000007</v>
      </c>
      <c r="R245" s="14">
        <f t="shared" si="53"/>
        <v>279.2</v>
      </c>
      <c r="S245" s="14">
        <f t="shared" si="53"/>
        <v>0.59000000000000008</v>
      </c>
      <c r="T245" s="14">
        <f t="shared" si="53"/>
        <v>0.6</v>
      </c>
      <c r="U245" s="20">
        <f t="shared" si="53"/>
        <v>0</v>
      </c>
    </row>
    <row r="246" spans="1:21" ht="14.25" customHeight="1" x14ac:dyDescent="0.25">
      <c r="A246" s="124" t="s">
        <v>47</v>
      </c>
      <c r="B246" s="125"/>
      <c r="C246" s="125"/>
      <c r="D246" s="126"/>
      <c r="E246" s="14">
        <f>E245+E237</f>
        <v>46.400000000000006</v>
      </c>
      <c r="F246" s="14">
        <f t="shared" ref="F246:S246" si="54">F245+F237</f>
        <v>47.300000000000004</v>
      </c>
      <c r="G246" s="14">
        <f t="shared" si="54"/>
        <v>205.2</v>
      </c>
      <c r="H246" s="14">
        <f t="shared" si="54"/>
        <v>1471.4499999999998</v>
      </c>
      <c r="I246" s="14">
        <f t="shared" si="54"/>
        <v>0.7</v>
      </c>
      <c r="J246" s="14">
        <f t="shared" si="54"/>
        <v>37.1</v>
      </c>
      <c r="K246" s="14">
        <f t="shared" si="54"/>
        <v>451.20000000000005</v>
      </c>
      <c r="L246" s="14">
        <f t="shared" si="54"/>
        <v>5.3000000000000007</v>
      </c>
      <c r="M246" s="14">
        <f t="shared" si="54"/>
        <v>0.79999999999999993</v>
      </c>
      <c r="N246" s="14">
        <f t="shared" si="54"/>
        <v>561</v>
      </c>
      <c r="O246" s="14">
        <f t="shared" si="54"/>
        <v>155.89999999999998</v>
      </c>
      <c r="P246" s="14">
        <f t="shared" si="54"/>
        <v>598.4</v>
      </c>
      <c r="Q246" s="14">
        <f t="shared" si="54"/>
        <v>8.9</v>
      </c>
      <c r="R246" s="14">
        <f t="shared" si="54"/>
        <v>617.09999999999991</v>
      </c>
      <c r="S246" s="14">
        <f t="shared" si="54"/>
        <v>0.59000000000000008</v>
      </c>
      <c r="T246" s="14">
        <f>T245+T237</f>
        <v>2.1</v>
      </c>
      <c r="U246" s="41">
        <f>U245+U237</f>
        <v>2.5000000000000001E-2</v>
      </c>
    </row>
    <row r="247" spans="1:21" ht="14.25" customHeight="1" x14ac:dyDescent="0.25">
      <c r="A247" s="124" t="s">
        <v>48</v>
      </c>
      <c r="B247" s="125"/>
      <c r="C247" s="125"/>
      <c r="D247" s="125"/>
      <c r="E247" s="21">
        <v>1</v>
      </c>
      <c r="F247" s="21">
        <v>1</v>
      </c>
      <c r="G247" s="21">
        <v>4</v>
      </c>
      <c r="H247" s="22" t="s">
        <v>35</v>
      </c>
      <c r="I247" s="22" t="s">
        <v>35</v>
      </c>
      <c r="J247" s="22" t="s">
        <v>35</v>
      </c>
      <c r="K247" s="22" t="s">
        <v>35</v>
      </c>
      <c r="L247" s="22" t="s">
        <v>35</v>
      </c>
      <c r="M247" s="22" t="s">
        <v>35</v>
      </c>
      <c r="N247" s="22" t="s">
        <v>35</v>
      </c>
      <c r="O247" s="22" t="s">
        <v>35</v>
      </c>
      <c r="P247" s="22" t="s">
        <v>35</v>
      </c>
      <c r="Q247" s="22" t="s">
        <v>35</v>
      </c>
      <c r="R247" s="22" t="s">
        <v>35</v>
      </c>
      <c r="S247" s="22" t="s">
        <v>35</v>
      </c>
      <c r="T247" s="22" t="s">
        <v>35</v>
      </c>
      <c r="U247" s="22" t="s">
        <v>35</v>
      </c>
    </row>
    <row r="248" spans="1:21" ht="15" customHeight="1" x14ac:dyDescent="0.25">
      <c r="A248" s="23"/>
      <c r="B248" s="23"/>
      <c r="C248" s="23"/>
      <c r="D248" s="23"/>
      <c r="E248" s="24"/>
      <c r="F248" s="24"/>
      <c r="G248" s="24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</row>
    <row r="249" spans="1:21" ht="15" customHeight="1" x14ac:dyDescent="0.25">
      <c r="A249" s="23"/>
      <c r="B249" s="23"/>
      <c r="C249" s="23"/>
      <c r="D249" s="23"/>
      <c r="E249" s="24"/>
      <c r="F249" s="24"/>
      <c r="G249" s="24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</row>
    <row r="250" spans="1:21" ht="15" customHeight="1" x14ac:dyDescent="0.25">
      <c r="A250" s="23"/>
      <c r="B250" s="23"/>
      <c r="C250" s="23"/>
      <c r="D250" s="23"/>
      <c r="E250" s="24"/>
      <c r="F250" s="24"/>
      <c r="G250" s="24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</row>
    <row r="251" spans="1:21" ht="15" customHeight="1" x14ac:dyDescent="0.25">
      <c r="A251" s="23"/>
      <c r="B251" s="23"/>
      <c r="C251" s="23"/>
      <c r="D251" s="23"/>
      <c r="E251" s="24"/>
      <c r="F251" s="24"/>
      <c r="G251" s="24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</row>
    <row r="252" spans="1:21" ht="15" customHeight="1" x14ac:dyDescent="0.25">
      <c r="A252" s="23"/>
      <c r="B252" s="23"/>
      <c r="C252" s="23"/>
      <c r="D252" s="23"/>
      <c r="E252" s="24"/>
      <c r="F252" s="24"/>
      <c r="G252" s="24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spans="1:21" ht="14.25" customHeight="1" x14ac:dyDescent="0.25">
      <c r="A253" s="23"/>
      <c r="B253" s="23"/>
      <c r="C253" s="23"/>
      <c r="D253" s="23"/>
      <c r="E253" s="24"/>
      <c r="F253" s="24"/>
      <c r="G253" s="24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spans="1:21" ht="14.25" customHeight="1" x14ac:dyDescent="0.25">
      <c r="A254" s="23"/>
      <c r="B254" s="23"/>
      <c r="C254" s="23"/>
      <c r="D254" s="23"/>
      <c r="E254" s="24"/>
      <c r="F254" s="24"/>
      <c r="G254" s="24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spans="1:21" ht="14.25" customHeight="1" x14ac:dyDescent="0.25">
      <c r="A255" s="23"/>
      <c r="B255" s="23"/>
      <c r="C255" s="23"/>
      <c r="D255" s="23"/>
      <c r="E255" s="24"/>
      <c r="F255" s="24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spans="1:21" ht="14.25" customHeight="1" x14ac:dyDescent="0.25">
      <c r="A256" s="132" t="s">
        <v>111</v>
      </c>
      <c r="B256" s="132"/>
      <c r="C256" s="132"/>
      <c r="D256" s="132" t="s">
        <v>104</v>
      </c>
      <c r="E256" s="132"/>
      <c r="F256" s="132"/>
      <c r="G256" s="132"/>
      <c r="H256" s="132"/>
      <c r="I256" s="149"/>
      <c r="J256" s="149"/>
      <c r="K256" s="149"/>
      <c r="L256" s="149"/>
      <c r="M256" s="149"/>
      <c r="N256" s="22"/>
      <c r="O256" s="22"/>
      <c r="P256" s="22"/>
      <c r="Q256" s="22"/>
      <c r="R256" s="22"/>
      <c r="S256" s="22"/>
      <c r="T256" s="22"/>
      <c r="U256" s="22"/>
    </row>
    <row r="257" spans="1:21" ht="14.25" customHeight="1" x14ac:dyDescent="0.25">
      <c r="A257" s="132" t="s">
        <v>1</v>
      </c>
      <c r="B257" s="132"/>
      <c r="C257" s="132"/>
      <c r="D257" s="132" t="s">
        <v>108</v>
      </c>
      <c r="E257" s="132"/>
      <c r="F257" s="132"/>
      <c r="G257" s="132"/>
      <c r="H257" s="13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spans="1:21" ht="14.25" customHeight="1" x14ac:dyDescent="0.25">
      <c r="A258" s="132" t="s">
        <v>3</v>
      </c>
      <c r="B258" s="132"/>
      <c r="C258" s="132"/>
      <c r="D258" s="132" t="s">
        <v>140</v>
      </c>
      <c r="E258" s="132"/>
      <c r="F258" s="132"/>
      <c r="G258" s="132"/>
      <c r="H258" s="13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spans="1:21" ht="14.25" customHeight="1" x14ac:dyDescent="0.25">
      <c r="A259" s="23"/>
      <c r="B259" s="23"/>
      <c r="C259" s="23"/>
      <c r="D259" s="23"/>
      <c r="E259" s="24"/>
      <c r="F259" s="24"/>
      <c r="G259" s="24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spans="1:21" ht="13.5" customHeight="1" x14ac:dyDescent="0.25">
      <c r="A260" s="137" t="s">
        <v>5</v>
      </c>
      <c r="B260" s="137" t="s">
        <v>6</v>
      </c>
      <c r="C260" s="138" t="s">
        <v>7</v>
      </c>
      <c r="D260" s="137" t="s">
        <v>8</v>
      </c>
      <c r="E260" s="139" t="s">
        <v>9</v>
      </c>
      <c r="F260" s="140"/>
      <c r="G260" s="141"/>
      <c r="H260" s="127" t="s">
        <v>10</v>
      </c>
      <c r="I260" s="129" t="s">
        <v>11</v>
      </c>
      <c r="J260" s="130"/>
      <c r="K260" s="130"/>
      <c r="L260" s="130"/>
      <c r="M260" s="131"/>
      <c r="N260" s="129" t="s">
        <v>12</v>
      </c>
      <c r="O260" s="130"/>
      <c r="P260" s="130"/>
      <c r="Q260" s="130"/>
      <c r="R260" s="130"/>
      <c r="S260" s="130"/>
      <c r="T260" s="130"/>
      <c r="U260" s="131"/>
    </row>
    <row r="261" spans="1:21" ht="39" customHeight="1" x14ac:dyDescent="0.25">
      <c r="A261" s="134"/>
      <c r="B261" s="134"/>
      <c r="C261" s="136"/>
      <c r="D261" s="134"/>
      <c r="E261" s="1" t="s">
        <v>13</v>
      </c>
      <c r="F261" s="1" t="s">
        <v>14</v>
      </c>
      <c r="G261" s="1" t="s">
        <v>15</v>
      </c>
      <c r="H261" s="128"/>
      <c r="I261" s="1" t="s">
        <v>16</v>
      </c>
      <c r="J261" s="1" t="s">
        <v>17</v>
      </c>
      <c r="K261" s="1" t="s">
        <v>18</v>
      </c>
      <c r="L261" s="1" t="s">
        <v>19</v>
      </c>
      <c r="M261" s="1" t="s">
        <v>20</v>
      </c>
      <c r="N261" s="1" t="s">
        <v>21</v>
      </c>
      <c r="O261" s="2" t="s">
        <v>22</v>
      </c>
      <c r="P261" s="1" t="s">
        <v>23</v>
      </c>
      <c r="Q261" s="2" t="s">
        <v>24</v>
      </c>
      <c r="R261" s="1" t="s">
        <v>25</v>
      </c>
      <c r="S261" s="1" t="s">
        <v>26</v>
      </c>
      <c r="T261" s="1" t="s">
        <v>27</v>
      </c>
      <c r="U261" s="1" t="s">
        <v>28</v>
      </c>
    </row>
    <row r="262" spans="1:21" ht="14.65" customHeight="1" x14ac:dyDescent="0.25">
      <c r="A262" s="3" t="s">
        <v>29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5"/>
    </row>
    <row r="263" spans="1:21" ht="36" customHeight="1" x14ac:dyDescent="0.25">
      <c r="A263" s="6">
        <v>2008</v>
      </c>
      <c r="B263" s="6">
        <v>190</v>
      </c>
      <c r="C263" s="31" t="s">
        <v>114</v>
      </c>
      <c r="D263" s="6">
        <v>200</v>
      </c>
      <c r="E263" s="8">
        <v>15.8</v>
      </c>
      <c r="F263" s="8">
        <v>9.6999999999999993</v>
      </c>
      <c r="G263" s="8">
        <v>42.6</v>
      </c>
      <c r="H263" s="9">
        <f>E263*4.1+F263*9.3+G263*4.1</f>
        <v>329.65</v>
      </c>
      <c r="I263" s="8">
        <v>0.2</v>
      </c>
      <c r="J263" s="8">
        <v>6.8</v>
      </c>
      <c r="K263" s="18">
        <v>198.7</v>
      </c>
      <c r="L263" s="8">
        <v>3</v>
      </c>
      <c r="M263" s="8">
        <v>0.4</v>
      </c>
      <c r="N263" s="8">
        <v>287.3</v>
      </c>
      <c r="O263" s="10">
        <v>42.1</v>
      </c>
      <c r="P263" s="8">
        <v>258.7</v>
      </c>
      <c r="Q263" s="10">
        <v>3.3</v>
      </c>
      <c r="R263" s="8">
        <v>49.7</v>
      </c>
      <c r="S263" s="8">
        <v>0</v>
      </c>
      <c r="T263" s="8">
        <v>1</v>
      </c>
      <c r="U263" s="27">
        <v>2.5000000000000001E-2</v>
      </c>
    </row>
    <row r="264" spans="1:21" ht="12.4" customHeight="1" x14ac:dyDescent="0.25">
      <c r="A264" s="6">
        <v>2008</v>
      </c>
      <c r="B264" s="6">
        <v>430</v>
      </c>
      <c r="C264" s="7" t="s">
        <v>31</v>
      </c>
      <c r="D264" s="6" t="s">
        <v>32</v>
      </c>
      <c r="E264" s="8">
        <v>0</v>
      </c>
      <c r="F264" s="8">
        <v>0</v>
      </c>
      <c r="G264" s="8">
        <v>9.6999999999999993</v>
      </c>
      <c r="H264" s="9">
        <f t="shared" ref="H264:H266" si="55">E264*4.1+F264*9.3+G264*4.1</f>
        <v>39.769999999999996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5.9</v>
      </c>
      <c r="O264" s="10">
        <v>1.3</v>
      </c>
      <c r="P264" s="8">
        <v>0</v>
      </c>
      <c r="Q264" s="10">
        <v>0</v>
      </c>
      <c r="R264" s="8">
        <v>0.7</v>
      </c>
      <c r="S264" s="8">
        <v>0</v>
      </c>
      <c r="T264" s="8">
        <v>0</v>
      </c>
      <c r="U264" s="8">
        <v>0</v>
      </c>
    </row>
    <row r="265" spans="1:21" ht="24.6" customHeight="1" x14ac:dyDescent="0.25">
      <c r="A265" s="6">
        <v>2011</v>
      </c>
      <c r="B265" s="6">
        <v>1</v>
      </c>
      <c r="C265" s="7" t="s">
        <v>66</v>
      </c>
      <c r="D265" s="6" t="s">
        <v>89</v>
      </c>
      <c r="E265" s="8">
        <v>2.2999999999999998</v>
      </c>
      <c r="F265" s="8">
        <v>9.1</v>
      </c>
      <c r="G265" s="8">
        <v>15.5</v>
      </c>
      <c r="H265" s="9">
        <f t="shared" si="55"/>
        <v>157.61000000000001</v>
      </c>
      <c r="I265" s="8">
        <v>0</v>
      </c>
      <c r="J265" s="8">
        <v>0</v>
      </c>
      <c r="K265" s="8">
        <v>0.1</v>
      </c>
      <c r="L265" s="8">
        <v>0.2</v>
      </c>
      <c r="M265" s="8">
        <v>0</v>
      </c>
      <c r="N265" s="8">
        <v>6.9</v>
      </c>
      <c r="O265" s="10">
        <v>3.9</v>
      </c>
      <c r="P265" s="8">
        <v>21.4</v>
      </c>
      <c r="Q265" s="10">
        <v>0.3</v>
      </c>
      <c r="R265" s="8">
        <v>29.1</v>
      </c>
      <c r="S265" s="8">
        <v>0</v>
      </c>
      <c r="T265" s="8">
        <v>0</v>
      </c>
      <c r="U265" s="8">
        <v>0</v>
      </c>
    </row>
    <row r="266" spans="1:21" ht="12.4" customHeight="1" x14ac:dyDescent="0.25">
      <c r="A266" s="6">
        <v>2008</v>
      </c>
      <c r="B266" s="6" t="s">
        <v>35</v>
      </c>
      <c r="C266" s="7" t="s">
        <v>36</v>
      </c>
      <c r="D266" s="6">
        <v>110</v>
      </c>
      <c r="E266" s="8">
        <v>0.5</v>
      </c>
      <c r="F266" s="8">
        <v>0.5</v>
      </c>
      <c r="G266" s="8">
        <v>12.7</v>
      </c>
      <c r="H266" s="9">
        <f t="shared" si="55"/>
        <v>58.769999999999996</v>
      </c>
      <c r="I266" s="8">
        <v>0</v>
      </c>
      <c r="J266" s="8">
        <v>13</v>
      </c>
      <c r="K266" s="8">
        <v>0</v>
      </c>
      <c r="L266" s="8">
        <v>0</v>
      </c>
      <c r="M266" s="8">
        <v>0</v>
      </c>
      <c r="N266" s="8">
        <v>20.8</v>
      </c>
      <c r="O266" s="10">
        <v>10.4</v>
      </c>
      <c r="P266" s="8">
        <v>14.3</v>
      </c>
      <c r="Q266" s="10">
        <v>2.9</v>
      </c>
      <c r="R266" s="8">
        <v>214.6</v>
      </c>
      <c r="S266" s="8">
        <v>0</v>
      </c>
      <c r="T266" s="8">
        <v>0</v>
      </c>
      <c r="U266" s="8">
        <v>0</v>
      </c>
    </row>
    <row r="267" spans="1:21" ht="12.4" customHeight="1" x14ac:dyDescent="0.25">
      <c r="A267" s="124" t="s">
        <v>37</v>
      </c>
      <c r="B267" s="125"/>
      <c r="C267" s="125"/>
      <c r="D267" s="12">
        <v>550</v>
      </c>
      <c r="E267" s="14">
        <f>SUM(E263:E266)</f>
        <v>18.600000000000001</v>
      </c>
      <c r="F267" s="14">
        <f t="shared" ref="F267:T267" si="56">SUM(F263:F266)</f>
        <v>19.299999999999997</v>
      </c>
      <c r="G267" s="14">
        <f t="shared" si="56"/>
        <v>80.5</v>
      </c>
      <c r="H267" s="14">
        <f t="shared" si="56"/>
        <v>585.79999999999995</v>
      </c>
      <c r="I267" s="14">
        <f t="shared" si="56"/>
        <v>0.2</v>
      </c>
      <c r="J267" s="14">
        <f t="shared" si="56"/>
        <v>19.8</v>
      </c>
      <c r="K267" s="19">
        <f t="shared" si="56"/>
        <v>198.79999999999998</v>
      </c>
      <c r="L267" s="14">
        <f t="shared" si="56"/>
        <v>3.2</v>
      </c>
      <c r="M267" s="14">
        <f t="shared" si="56"/>
        <v>0.4</v>
      </c>
      <c r="N267" s="14">
        <f>SUM(N263:N266)</f>
        <v>320.89999999999998</v>
      </c>
      <c r="O267" s="14">
        <f t="shared" si="56"/>
        <v>57.699999999999996</v>
      </c>
      <c r="P267" s="14">
        <f t="shared" si="56"/>
        <v>294.39999999999998</v>
      </c>
      <c r="Q267" s="14">
        <f t="shared" si="56"/>
        <v>6.5</v>
      </c>
      <c r="R267" s="14">
        <f t="shared" si="56"/>
        <v>294.10000000000002</v>
      </c>
      <c r="S267" s="14">
        <f t="shared" si="56"/>
        <v>0</v>
      </c>
      <c r="T267" s="14">
        <f t="shared" si="56"/>
        <v>1</v>
      </c>
      <c r="U267" s="39">
        <f>SUM(U263:U266)</f>
        <v>2.5000000000000001E-2</v>
      </c>
    </row>
    <row r="268" spans="1:21" ht="14.65" customHeight="1" x14ac:dyDescent="0.25">
      <c r="A268" s="17" t="s">
        <v>40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6"/>
    </row>
    <row r="269" spans="1:21" ht="12.4" customHeight="1" x14ac:dyDescent="0.25">
      <c r="A269" s="6">
        <v>2008</v>
      </c>
      <c r="B269" s="6">
        <v>2</v>
      </c>
      <c r="C269" s="7" t="s">
        <v>41</v>
      </c>
      <c r="D269" s="6">
        <v>100</v>
      </c>
      <c r="E269" s="53">
        <v>1.4</v>
      </c>
      <c r="F269" s="53">
        <v>0.2</v>
      </c>
      <c r="G269" s="53">
        <v>8.3000000000000007</v>
      </c>
      <c r="H269" s="9">
        <f t="shared" ref="H269" si="57">E269*4.1+F269*9.3+G269*4.1</f>
        <v>41.63</v>
      </c>
      <c r="I269" s="8">
        <v>0</v>
      </c>
      <c r="J269" s="8">
        <v>3</v>
      </c>
      <c r="K269" s="8">
        <v>0</v>
      </c>
      <c r="L269" s="8">
        <v>0</v>
      </c>
      <c r="M269" s="8">
        <v>0</v>
      </c>
      <c r="N269" s="8">
        <v>13.8</v>
      </c>
      <c r="O269" s="10">
        <v>8.4</v>
      </c>
      <c r="P269" s="8">
        <v>14.4</v>
      </c>
      <c r="Q269" s="10">
        <v>0.4</v>
      </c>
      <c r="R269" s="8">
        <v>84.6</v>
      </c>
      <c r="S269" s="8">
        <v>0</v>
      </c>
      <c r="T269" s="8">
        <v>0</v>
      </c>
      <c r="U269" s="8">
        <v>0</v>
      </c>
    </row>
    <row r="270" spans="1:21" ht="21.75" customHeight="1" x14ac:dyDescent="0.25">
      <c r="A270" s="6">
        <v>2011</v>
      </c>
      <c r="B270" s="6">
        <v>99</v>
      </c>
      <c r="C270" s="7" t="s">
        <v>90</v>
      </c>
      <c r="D270" s="6" t="s">
        <v>143</v>
      </c>
      <c r="E270" s="8">
        <v>5.0999999999999996</v>
      </c>
      <c r="F270" s="8">
        <v>9.4</v>
      </c>
      <c r="G270" s="8">
        <v>28.1</v>
      </c>
      <c r="H270" s="9">
        <f>E270*4.1+F270*9.3+G270*4.1</f>
        <v>223.54000000000002</v>
      </c>
      <c r="I270" s="8">
        <v>0.1</v>
      </c>
      <c r="J270" s="8">
        <v>8.5</v>
      </c>
      <c r="K270" s="8">
        <v>97.4</v>
      </c>
      <c r="L270" s="8">
        <v>0</v>
      </c>
      <c r="M270" s="8">
        <v>0.1</v>
      </c>
      <c r="N270" s="8">
        <v>83.4</v>
      </c>
      <c r="O270" s="10">
        <v>42.6</v>
      </c>
      <c r="P270" s="8">
        <v>92.3</v>
      </c>
      <c r="Q270" s="10">
        <v>0</v>
      </c>
      <c r="R270" s="8">
        <v>72.7</v>
      </c>
      <c r="S270" s="8">
        <v>0</v>
      </c>
      <c r="T270" s="8">
        <v>0</v>
      </c>
      <c r="U270" s="8">
        <v>0</v>
      </c>
    </row>
    <row r="271" spans="1:21" ht="24" customHeight="1" x14ac:dyDescent="0.25">
      <c r="A271" s="6">
        <v>2011</v>
      </c>
      <c r="B271" s="6">
        <v>259</v>
      </c>
      <c r="C271" s="7" t="s">
        <v>91</v>
      </c>
      <c r="D271" s="6">
        <v>200</v>
      </c>
      <c r="E271" s="8">
        <v>18.100000000000001</v>
      </c>
      <c r="F271" s="8">
        <v>17.3</v>
      </c>
      <c r="G271" s="8">
        <v>42.2</v>
      </c>
      <c r="H271" s="9">
        <f t="shared" ref="H271" si="58">E271*4.1+F271*9.3+G271*4.1</f>
        <v>408.12</v>
      </c>
      <c r="I271" s="8">
        <v>0.3</v>
      </c>
      <c r="J271" s="8">
        <v>3.6</v>
      </c>
      <c r="K271" s="18">
        <v>147.1</v>
      </c>
      <c r="L271" s="8">
        <v>2</v>
      </c>
      <c r="M271" s="8">
        <v>0.3</v>
      </c>
      <c r="N271" s="8">
        <v>79.099999999999994</v>
      </c>
      <c r="O271" s="10">
        <v>27.2</v>
      </c>
      <c r="P271" s="8">
        <v>158.1</v>
      </c>
      <c r="Q271" s="10">
        <v>0</v>
      </c>
      <c r="R271" s="8">
        <v>28.1</v>
      </c>
      <c r="S271" s="8">
        <v>0</v>
      </c>
      <c r="T271" s="8">
        <v>1</v>
      </c>
      <c r="U271" s="8">
        <v>0</v>
      </c>
    </row>
    <row r="272" spans="1:21" ht="12.4" customHeight="1" x14ac:dyDescent="0.25">
      <c r="A272" s="6">
        <v>2008</v>
      </c>
      <c r="B272" s="6">
        <v>438</v>
      </c>
      <c r="C272" s="7" t="s">
        <v>78</v>
      </c>
      <c r="D272" s="6">
        <v>200</v>
      </c>
      <c r="E272" s="8">
        <v>0.2</v>
      </c>
      <c r="F272" s="8">
        <v>0.2</v>
      </c>
      <c r="G272" s="8">
        <v>18.5</v>
      </c>
      <c r="H272" s="9">
        <f>E272*4.1+F272*9.3+G272*4.1</f>
        <v>78.53</v>
      </c>
      <c r="I272" s="8">
        <v>0</v>
      </c>
      <c r="J272" s="8">
        <v>0.9</v>
      </c>
      <c r="K272" s="8">
        <v>3.4</v>
      </c>
      <c r="L272" s="8">
        <v>0</v>
      </c>
      <c r="M272" s="8">
        <v>0</v>
      </c>
      <c r="N272" s="8">
        <v>11.1</v>
      </c>
      <c r="O272" s="10">
        <v>3.3</v>
      </c>
      <c r="P272" s="8">
        <v>2.2000000000000002</v>
      </c>
      <c r="Q272" s="10">
        <v>0.4</v>
      </c>
      <c r="R272" s="8">
        <v>63.6</v>
      </c>
      <c r="S272" s="8">
        <v>0.5</v>
      </c>
      <c r="T272" s="8">
        <v>0</v>
      </c>
      <c r="U272" s="8">
        <v>0</v>
      </c>
    </row>
    <row r="273" spans="1:21" ht="12.4" customHeight="1" x14ac:dyDescent="0.25">
      <c r="A273" s="6">
        <v>2008</v>
      </c>
      <c r="B273" s="6" t="s">
        <v>35</v>
      </c>
      <c r="C273" s="7" t="s">
        <v>46</v>
      </c>
      <c r="D273" s="6">
        <v>40</v>
      </c>
      <c r="E273" s="8">
        <v>2.6</v>
      </c>
      <c r="F273" s="8">
        <v>0.4</v>
      </c>
      <c r="G273" s="8">
        <v>17</v>
      </c>
      <c r="H273" s="9">
        <f t="shared" ref="H273" si="59">E273*4.1+F273*9.3+G273*4.1</f>
        <v>84.079999999999984</v>
      </c>
      <c r="I273" s="8">
        <v>0.1</v>
      </c>
      <c r="J273" s="8">
        <v>0</v>
      </c>
      <c r="K273" s="8">
        <v>0</v>
      </c>
      <c r="L273" s="8">
        <v>0</v>
      </c>
      <c r="M273" s="8">
        <v>0</v>
      </c>
      <c r="N273" s="8">
        <v>7.2</v>
      </c>
      <c r="O273" s="10">
        <v>7.6</v>
      </c>
      <c r="P273" s="8">
        <v>34.799999999999997</v>
      </c>
      <c r="Q273" s="10">
        <v>1.6</v>
      </c>
      <c r="R273" s="8">
        <v>54.4</v>
      </c>
      <c r="S273" s="8">
        <v>0.2</v>
      </c>
      <c r="T273" s="8">
        <v>0</v>
      </c>
      <c r="U273" s="8">
        <v>0</v>
      </c>
    </row>
    <row r="274" spans="1:21" ht="12.4" customHeight="1" x14ac:dyDescent="0.25">
      <c r="A274" s="124" t="s">
        <v>37</v>
      </c>
      <c r="B274" s="125"/>
      <c r="C274" s="125"/>
      <c r="D274" s="12">
        <v>800</v>
      </c>
      <c r="E274" s="14">
        <f>SUM(E269:E273)</f>
        <v>27.400000000000002</v>
      </c>
      <c r="F274" s="14">
        <f>SUM(F269:F273)</f>
        <v>27.499999999999996</v>
      </c>
      <c r="G274" s="14">
        <f>SUM(G269:G273)</f>
        <v>114.10000000000001</v>
      </c>
      <c r="H274" s="14">
        <f>SUM(H269:H273)</f>
        <v>835.89999999999986</v>
      </c>
      <c r="I274" s="14">
        <f t="shared" ref="I274:U274" si="60">SUM(I269:I273)</f>
        <v>0.5</v>
      </c>
      <c r="J274" s="14">
        <f t="shared" si="60"/>
        <v>16</v>
      </c>
      <c r="K274" s="19">
        <f t="shared" si="60"/>
        <v>247.9</v>
      </c>
      <c r="L274" s="14">
        <f>SUM(L269:L273)</f>
        <v>2</v>
      </c>
      <c r="M274" s="14">
        <f t="shared" si="60"/>
        <v>0.4</v>
      </c>
      <c r="N274" s="14">
        <f>SUM(N269:N273)</f>
        <v>194.6</v>
      </c>
      <c r="O274" s="14">
        <f t="shared" si="60"/>
        <v>89.1</v>
      </c>
      <c r="P274" s="14">
        <f t="shared" si="60"/>
        <v>301.8</v>
      </c>
      <c r="Q274" s="14">
        <f t="shared" si="60"/>
        <v>2.4000000000000004</v>
      </c>
      <c r="R274" s="14">
        <f t="shared" si="60"/>
        <v>303.39999999999998</v>
      </c>
      <c r="S274" s="14">
        <f t="shared" si="60"/>
        <v>0.7</v>
      </c>
      <c r="T274" s="14">
        <f t="shared" si="60"/>
        <v>1</v>
      </c>
      <c r="U274" s="14">
        <f t="shared" si="60"/>
        <v>0</v>
      </c>
    </row>
    <row r="275" spans="1:21" ht="12.4" customHeight="1" x14ac:dyDescent="0.25">
      <c r="A275" s="124" t="s">
        <v>47</v>
      </c>
      <c r="B275" s="125"/>
      <c r="C275" s="125"/>
      <c r="D275" s="126"/>
      <c r="E275" s="14">
        <f>E274+E267</f>
        <v>46</v>
      </c>
      <c r="F275" s="14">
        <f t="shared" ref="F275:U275" si="61">F274+F267</f>
        <v>46.8</v>
      </c>
      <c r="G275" s="14">
        <f t="shared" si="61"/>
        <v>194.60000000000002</v>
      </c>
      <c r="H275" s="14">
        <f t="shared" si="61"/>
        <v>1421.6999999999998</v>
      </c>
      <c r="I275" s="14">
        <f t="shared" si="61"/>
        <v>0.7</v>
      </c>
      <c r="J275" s="14">
        <f t="shared" si="61"/>
        <v>35.799999999999997</v>
      </c>
      <c r="K275" s="14">
        <f t="shared" si="61"/>
        <v>446.7</v>
      </c>
      <c r="L275" s="14">
        <f t="shared" si="61"/>
        <v>5.2</v>
      </c>
      <c r="M275" s="14">
        <f t="shared" si="61"/>
        <v>0.8</v>
      </c>
      <c r="N275" s="14">
        <v>598.4</v>
      </c>
      <c r="O275" s="14">
        <f t="shared" si="61"/>
        <v>146.79999999999998</v>
      </c>
      <c r="P275" s="14">
        <f t="shared" si="61"/>
        <v>596.20000000000005</v>
      </c>
      <c r="Q275" s="14">
        <f t="shared" si="61"/>
        <v>8.9</v>
      </c>
      <c r="R275" s="14">
        <f t="shared" si="61"/>
        <v>597.5</v>
      </c>
      <c r="S275" s="14">
        <f t="shared" si="61"/>
        <v>0.7</v>
      </c>
      <c r="T275" s="14">
        <f t="shared" si="61"/>
        <v>2</v>
      </c>
      <c r="U275" s="41">
        <f t="shared" si="61"/>
        <v>2.5000000000000001E-2</v>
      </c>
    </row>
    <row r="276" spans="1:21" ht="14.25" customHeight="1" x14ac:dyDescent="0.25">
      <c r="A276" s="124" t="s">
        <v>48</v>
      </c>
      <c r="B276" s="125"/>
      <c r="C276" s="125"/>
      <c r="D276" s="125"/>
      <c r="E276" s="21">
        <v>1</v>
      </c>
      <c r="F276" s="21">
        <v>1</v>
      </c>
      <c r="G276" s="21">
        <v>4</v>
      </c>
      <c r="H276" s="22" t="s">
        <v>35</v>
      </c>
      <c r="I276" s="22" t="s">
        <v>35</v>
      </c>
      <c r="J276" s="22" t="s">
        <v>35</v>
      </c>
      <c r="K276" s="22" t="s">
        <v>35</v>
      </c>
      <c r="L276" s="22" t="s">
        <v>35</v>
      </c>
      <c r="M276" s="22" t="s">
        <v>35</v>
      </c>
      <c r="N276" s="22" t="s">
        <v>35</v>
      </c>
      <c r="O276" s="22" t="s">
        <v>35</v>
      </c>
      <c r="P276" s="22" t="s">
        <v>35</v>
      </c>
      <c r="Q276" s="22" t="s">
        <v>35</v>
      </c>
      <c r="R276" s="22" t="s">
        <v>35</v>
      </c>
      <c r="S276" s="22" t="s">
        <v>35</v>
      </c>
      <c r="T276" s="22" t="s">
        <v>35</v>
      </c>
      <c r="U276" s="22" t="s">
        <v>35</v>
      </c>
    </row>
    <row r="277" spans="1:21" ht="14.25" customHeight="1" x14ac:dyDescent="0.25">
      <c r="A277" s="23"/>
      <c r="B277" s="23"/>
      <c r="C277" s="23"/>
      <c r="D277" s="23"/>
      <c r="E277" s="24"/>
      <c r="F277" s="24"/>
      <c r="G277" s="24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</row>
    <row r="278" spans="1:21" ht="14.25" customHeight="1" x14ac:dyDescent="0.25">
      <c r="A278" s="23"/>
      <c r="B278" s="23"/>
      <c r="C278" s="23"/>
      <c r="D278" s="23"/>
      <c r="E278" s="24"/>
      <c r="F278" s="24"/>
      <c r="G278" s="24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</row>
    <row r="279" spans="1:21" ht="14.25" customHeight="1" x14ac:dyDescent="0.25">
      <c r="A279" s="23"/>
      <c r="B279" s="23"/>
      <c r="C279" s="23"/>
      <c r="D279" s="23"/>
      <c r="E279" s="24"/>
      <c r="F279" s="24"/>
      <c r="G279" s="24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</row>
    <row r="280" spans="1:21" ht="14.25" customHeight="1" x14ac:dyDescent="0.25">
      <c r="A280" s="23"/>
      <c r="B280" s="23"/>
      <c r="C280" s="23"/>
      <c r="D280" s="23"/>
      <c r="E280" s="24"/>
      <c r="F280" s="24"/>
      <c r="G280" s="24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</row>
    <row r="281" spans="1:21" ht="14.25" customHeight="1" x14ac:dyDescent="0.25">
      <c r="A281" s="23"/>
      <c r="B281" s="23"/>
      <c r="C281" s="23"/>
      <c r="D281" s="23"/>
      <c r="E281" s="24"/>
      <c r="F281" s="24"/>
      <c r="G281" s="24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spans="1:21" ht="14.25" customHeight="1" x14ac:dyDescent="0.25">
      <c r="A282" s="23"/>
      <c r="B282" s="23"/>
      <c r="C282" s="23"/>
      <c r="D282" s="23"/>
      <c r="E282" s="24"/>
      <c r="F282" s="24"/>
      <c r="G282" s="24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spans="1:21" ht="14.25" customHeight="1" x14ac:dyDescent="0.25">
      <c r="A283" s="23"/>
      <c r="B283" s="23"/>
      <c r="C283" s="23"/>
      <c r="D283" s="23"/>
      <c r="E283" s="24"/>
      <c r="F283" s="24"/>
      <c r="G283" s="24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spans="1:21" ht="14.25" customHeight="1" x14ac:dyDescent="0.25">
      <c r="A284" s="23"/>
      <c r="B284" s="23"/>
      <c r="C284" s="23"/>
      <c r="D284" s="23"/>
      <c r="E284" s="24"/>
      <c r="F284" s="24"/>
      <c r="G284" s="24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spans="1:21" ht="14.25" customHeight="1" x14ac:dyDescent="0.25">
      <c r="A285" s="132" t="s">
        <v>112</v>
      </c>
      <c r="B285" s="132"/>
      <c r="C285" s="132"/>
      <c r="D285" s="132" t="s">
        <v>106</v>
      </c>
      <c r="E285" s="132"/>
      <c r="F285" s="132"/>
      <c r="G285" s="132"/>
      <c r="H285" s="132"/>
      <c r="I285" s="149"/>
      <c r="J285" s="149"/>
      <c r="K285" s="149"/>
      <c r="L285" s="149"/>
      <c r="M285" s="149"/>
      <c r="N285" s="22"/>
      <c r="O285" s="22"/>
      <c r="P285" s="22"/>
      <c r="Q285" s="22"/>
      <c r="R285" s="22"/>
      <c r="S285" s="22"/>
      <c r="T285" s="22"/>
      <c r="U285" s="22"/>
    </row>
    <row r="286" spans="1:21" ht="14.25" customHeight="1" x14ac:dyDescent="0.25">
      <c r="A286" s="132" t="s">
        <v>1</v>
      </c>
      <c r="B286" s="132"/>
      <c r="C286" s="132"/>
      <c r="D286" s="132" t="s">
        <v>108</v>
      </c>
      <c r="E286" s="132"/>
      <c r="F286" s="132"/>
      <c r="G286" s="132"/>
      <c r="H286" s="13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spans="1:21" ht="14.25" customHeight="1" x14ac:dyDescent="0.25">
      <c r="A287" s="132" t="s">
        <v>3</v>
      </c>
      <c r="B287" s="132"/>
      <c r="C287" s="132"/>
      <c r="D287" s="132" t="s">
        <v>140</v>
      </c>
      <c r="E287" s="132"/>
      <c r="F287" s="132"/>
      <c r="G287" s="132"/>
      <c r="H287" s="13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</row>
    <row r="288" spans="1:21" ht="14.25" customHeight="1" x14ac:dyDescent="0.25">
      <c r="A288" s="23"/>
      <c r="B288" s="23"/>
      <c r="C288" s="23"/>
      <c r="D288" s="23"/>
      <c r="E288" s="24"/>
      <c r="F288" s="24"/>
      <c r="G288" s="24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</row>
    <row r="289" spans="1:21" ht="14.65" customHeight="1" x14ac:dyDescent="0.25">
      <c r="A289" s="133" t="s">
        <v>5</v>
      </c>
      <c r="B289" s="133" t="s">
        <v>6</v>
      </c>
      <c r="C289" s="135" t="s">
        <v>7</v>
      </c>
      <c r="D289" s="133" t="s">
        <v>8</v>
      </c>
      <c r="E289" s="129" t="s">
        <v>9</v>
      </c>
      <c r="F289" s="130"/>
      <c r="G289" s="131"/>
      <c r="H289" s="127" t="s">
        <v>10</v>
      </c>
      <c r="I289" s="129" t="s">
        <v>11</v>
      </c>
      <c r="J289" s="130"/>
      <c r="K289" s="130"/>
      <c r="L289" s="130"/>
      <c r="M289" s="131"/>
      <c r="N289" s="129" t="s">
        <v>12</v>
      </c>
      <c r="O289" s="130"/>
      <c r="P289" s="130"/>
      <c r="Q289" s="130"/>
      <c r="R289" s="130"/>
      <c r="S289" s="130"/>
      <c r="T289" s="130"/>
      <c r="U289" s="131"/>
    </row>
    <row r="290" spans="1:21" ht="36.6" customHeight="1" x14ac:dyDescent="0.25">
      <c r="A290" s="134"/>
      <c r="B290" s="134"/>
      <c r="C290" s="136"/>
      <c r="D290" s="134"/>
      <c r="E290" s="1" t="s">
        <v>13</v>
      </c>
      <c r="F290" s="1" t="s">
        <v>14</v>
      </c>
      <c r="G290" s="1" t="s">
        <v>15</v>
      </c>
      <c r="H290" s="128"/>
      <c r="I290" s="1" t="s">
        <v>16</v>
      </c>
      <c r="J290" s="1" t="s">
        <v>17</v>
      </c>
      <c r="K290" s="1" t="s">
        <v>18</v>
      </c>
      <c r="L290" s="1" t="s">
        <v>19</v>
      </c>
      <c r="M290" s="1" t="s">
        <v>20</v>
      </c>
      <c r="N290" s="1" t="s">
        <v>21</v>
      </c>
      <c r="O290" s="2" t="s">
        <v>22</v>
      </c>
      <c r="P290" s="1" t="s">
        <v>23</v>
      </c>
      <c r="Q290" s="2" t="s">
        <v>24</v>
      </c>
      <c r="R290" s="1" t="s">
        <v>25</v>
      </c>
      <c r="S290" s="1" t="s">
        <v>26</v>
      </c>
      <c r="T290" s="1" t="s">
        <v>27</v>
      </c>
      <c r="U290" s="1" t="s">
        <v>28</v>
      </c>
    </row>
    <row r="291" spans="1:21" ht="14.65" customHeight="1" x14ac:dyDescent="0.25">
      <c r="A291" s="3" t="s">
        <v>29</v>
      </c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5"/>
    </row>
    <row r="292" spans="1:21" ht="27.6" customHeight="1" x14ac:dyDescent="0.25">
      <c r="A292" s="6">
        <v>2008</v>
      </c>
      <c r="B292" s="6">
        <v>210</v>
      </c>
      <c r="C292" s="7" t="s">
        <v>92</v>
      </c>
      <c r="D292" s="6">
        <v>200</v>
      </c>
      <c r="E292" s="8">
        <v>15.7</v>
      </c>
      <c r="F292" s="8">
        <v>17.5</v>
      </c>
      <c r="G292" s="8">
        <v>40.1</v>
      </c>
      <c r="H292" s="9">
        <f t="shared" ref="H292:H293" si="62">E292*4.1+F292*9.3+G292*4.1</f>
        <v>391.53</v>
      </c>
      <c r="I292" s="8">
        <v>0.3</v>
      </c>
      <c r="J292" s="8">
        <v>0</v>
      </c>
      <c r="K292" s="8">
        <v>162.69999999999999</v>
      </c>
      <c r="L292" s="8">
        <v>0.1</v>
      </c>
      <c r="M292" s="8">
        <v>0.1</v>
      </c>
      <c r="N292" s="8">
        <v>220.4</v>
      </c>
      <c r="O292" s="10">
        <v>0.3</v>
      </c>
      <c r="P292" s="8">
        <v>95</v>
      </c>
      <c r="Q292" s="10">
        <v>0.8</v>
      </c>
      <c r="R292" s="8">
        <v>0</v>
      </c>
      <c r="S292" s="8">
        <v>0</v>
      </c>
      <c r="T292" s="8">
        <v>0.5</v>
      </c>
      <c r="U292" s="40">
        <v>2.5000000000000001E-2</v>
      </c>
    </row>
    <row r="293" spans="1:21" ht="14.65" customHeight="1" x14ac:dyDescent="0.25">
      <c r="A293" s="6">
        <v>2008</v>
      </c>
      <c r="B293" s="6">
        <v>430</v>
      </c>
      <c r="C293" s="7" t="s">
        <v>31</v>
      </c>
      <c r="D293" s="6" t="s">
        <v>32</v>
      </c>
      <c r="E293" s="8">
        <v>0</v>
      </c>
      <c r="F293" s="8">
        <v>0</v>
      </c>
      <c r="G293" s="8">
        <v>9.6999999999999993</v>
      </c>
      <c r="H293" s="9">
        <f t="shared" si="62"/>
        <v>39.769999999999996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5.9</v>
      </c>
      <c r="O293" s="10">
        <v>1.3</v>
      </c>
      <c r="P293" s="8">
        <v>0</v>
      </c>
      <c r="Q293" s="10">
        <v>0</v>
      </c>
      <c r="R293" s="8">
        <v>0.7</v>
      </c>
      <c r="S293" s="8">
        <v>0</v>
      </c>
      <c r="T293" s="8">
        <v>0</v>
      </c>
      <c r="U293" s="8">
        <v>0</v>
      </c>
    </row>
    <row r="294" spans="1:21" ht="14.65" customHeight="1" x14ac:dyDescent="0.25">
      <c r="A294" s="6">
        <v>2008</v>
      </c>
      <c r="B294" s="6" t="s">
        <v>35</v>
      </c>
      <c r="C294" s="7" t="s">
        <v>46</v>
      </c>
      <c r="D294" s="6">
        <v>50</v>
      </c>
      <c r="E294" s="8">
        <v>3.3</v>
      </c>
      <c r="F294" s="8">
        <v>0.4</v>
      </c>
      <c r="G294" s="8">
        <v>21.2</v>
      </c>
      <c r="H294" s="8">
        <v>102</v>
      </c>
      <c r="I294" s="8">
        <v>0.1</v>
      </c>
      <c r="J294" s="8">
        <v>0</v>
      </c>
      <c r="K294" s="8">
        <v>0</v>
      </c>
      <c r="L294" s="8">
        <v>0</v>
      </c>
      <c r="M294" s="8">
        <v>0</v>
      </c>
      <c r="N294" s="8">
        <v>9</v>
      </c>
      <c r="O294" s="10">
        <v>9.5</v>
      </c>
      <c r="P294" s="8">
        <v>43.5</v>
      </c>
      <c r="Q294" s="10">
        <v>2</v>
      </c>
      <c r="R294" s="8">
        <v>68</v>
      </c>
      <c r="S294" s="8">
        <v>0.2</v>
      </c>
      <c r="T294" s="8">
        <v>0</v>
      </c>
      <c r="U294" s="8">
        <v>0</v>
      </c>
    </row>
    <row r="295" spans="1:21" ht="14.65" customHeight="1" x14ac:dyDescent="0.25">
      <c r="A295" s="6">
        <v>2008</v>
      </c>
      <c r="B295" s="6" t="s">
        <v>35</v>
      </c>
      <c r="C295" s="7" t="s">
        <v>36</v>
      </c>
      <c r="D295" s="6">
        <v>100</v>
      </c>
      <c r="E295" s="8">
        <v>0.4</v>
      </c>
      <c r="F295" s="8">
        <v>0.4</v>
      </c>
      <c r="G295" s="8">
        <v>9.8000000000000007</v>
      </c>
      <c r="H295" s="9">
        <f>E295*4.1+F295*9.3+G295*4.1</f>
        <v>45.54</v>
      </c>
      <c r="I295" s="8">
        <v>0</v>
      </c>
      <c r="J295" s="8">
        <v>10</v>
      </c>
      <c r="K295" s="8">
        <v>0</v>
      </c>
      <c r="L295" s="8">
        <v>0</v>
      </c>
      <c r="M295" s="8">
        <v>0</v>
      </c>
      <c r="N295" s="8">
        <v>16</v>
      </c>
      <c r="O295" s="10">
        <v>8</v>
      </c>
      <c r="P295" s="8">
        <v>11</v>
      </c>
      <c r="Q295" s="10">
        <v>2.2000000000000002</v>
      </c>
      <c r="R295" s="8">
        <v>158</v>
      </c>
      <c r="S295" s="8">
        <v>0.02</v>
      </c>
      <c r="T295" s="8">
        <v>0</v>
      </c>
      <c r="U295" s="8">
        <v>0</v>
      </c>
    </row>
    <row r="296" spans="1:21" ht="14.65" customHeight="1" x14ac:dyDescent="0.25">
      <c r="A296" s="124" t="s">
        <v>37</v>
      </c>
      <c r="B296" s="125"/>
      <c r="C296" s="125"/>
      <c r="D296" s="12">
        <v>550</v>
      </c>
      <c r="E296" s="14">
        <f>SUM(E292:E295)</f>
        <v>19.399999999999999</v>
      </c>
      <c r="F296" s="14">
        <f t="shared" ref="F296:T296" si="63">SUM(F292:F295)</f>
        <v>18.299999999999997</v>
      </c>
      <c r="G296" s="14">
        <f>SUM(G292:G295)</f>
        <v>80.8</v>
      </c>
      <c r="H296" s="14">
        <f t="shared" si="63"/>
        <v>578.83999999999992</v>
      </c>
      <c r="I296" s="14">
        <f t="shared" si="63"/>
        <v>0.4</v>
      </c>
      <c r="J296" s="14">
        <f t="shared" si="63"/>
        <v>10</v>
      </c>
      <c r="K296" s="14">
        <f t="shared" si="63"/>
        <v>162.69999999999999</v>
      </c>
      <c r="L296" s="14">
        <f t="shared" si="63"/>
        <v>0.1</v>
      </c>
      <c r="M296" s="14">
        <f t="shared" si="63"/>
        <v>0.1</v>
      </c>
      <c r="N296" s="14">
        <f t="shared" si="63"/>
        <v>251.3</v>
      </c>
      <c r="O296" s="14">
        <f t="shared" si="63"/>
        <v>19.100000000000001</v>
      </c>
      <c r="P296" s="14">
        <f t="shared" si="63"/>
        <v>149.5</v>
      </c>
      <c r="Q296" s="14">
        <f t="shared" si="63"/>
        <v>5</v>
      </c>
      <c r="R296" s="14">
        <f t="shared" si="63"/>
        <v>226.7</v>
      </c>
      <c r="S296" s="14">
        <f t="shared" si="63"/>
        <v>0.22</v>
      </c>
      <c r="T296" s="14">
        <f t="shared" si="63"/>
        <v>0.5</v>
      </c>
      <c r="U296" s="41">
        <f>SUM(U292:U295)</f>
        <v>2.5000000000000001E-2</v>
      </c>
    </row>
    <row r="297" spans="1:21" ht="14.65" customHeight="1" x14ac:dyDescent="0.25">
      <c r="A297" s="17" t="s">
        <v>40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6"/>
    </row>
    <row r="298" spans="1:21" ht="14.65" customHeight="1" x14ac:dyDescent="0.25">
      <c r="A298" s="6">
        <v>2008</v>
      </c>
      <c r="B298" s="6">
        <v>3</v>
      </c>
      <c r="C298" s="7" t="s">
        <v>55</v>
      </c>
      <c r="D298" s="6">
        <v>100</v>
      </c>
      <c r="E298" s="8">
        <v>1.1000000000000001</v>
      </c>
      <c r="F298" s="8">
        <v>0.2</v>
      </c>
      <c r="G298" s="8">
        <v>3.8</v>
      </c>
      <c r="H298" s="9">
        <f t="shared" ref="H298" si="64">E298*4.1+F298*9.3+G298*4.1</f>
        <v>21.95</v>
      </c>
      <c r="I298" s="8">
        <v>0</v>
      </c>
      <c r="J298" s="8">
        <v>21.4</v>
      </c>
      <c r="K298" s="8">
        <v>97.5</v>
      </c>
      <c r="L298" s="8">
        <v>0</v>
      </c>
      <c r="M298" s="8">
        <v>0</v>
      </c>
      <c r="N298" s="8">
        <v>38.4</v>
      </c>
      <c r="O298" s="10">
        <v>32.5</v>
      </c>
      <c r="P298" s="8">
        <v>87.6</v>
      </c>
      <c r="Q298" s="10">
        <v>1.6</v>
      </c>
      <c r="R298" s="8">
        <v>198.4</v>
      </c>
      <c r="S298" s="8">
        <v>0.02</v>
      </c>
      <c r="T298" s="8">
        <v>0</v>
      </c>
      <c r="U298" s="8">
        <v>0</v>
      </c>
    </row>
    <row r="299" spans="1:21" ht="40.9" customHeight="1" x14ac:dyDescent="0.25">
      <c r="A299" s="6">
        <v>2011</v>
      </c>
      <c r="B299" s="6">
        <v>82</v>
      </c>
      <c r="C299" s="7" t="s">
        <v>93</v>
      </c>
      <c r="D299" s="6">
        <v>250</v>
      </c>
      <c r="E299" s="8">
        <v>4.8</v>
      </c>
      <c r="F299" s="8">
        <v>7.3</v>
      </c>
      <c r="G299" s="8">
        <v>34.6</v>
      </c>
      <c r="H299" s="9">
        <f t="shared" ref="H299:H303" si="65">E299*4.1+F299*9.3+G299*4.1</f>
        <v>229.42999999999998</v>
      </c>
      <c r="I299" s="8">
        <v>0</v>
      </c>
      <c r="J299" s="8">
        <v>6.6</v>
      </c>
      <c r="K299" s="8">
        <v>98.6</v>
      </c>
      <c r="L299" s="8">
        <v>2.5</v>
      </c>
      <c r="M299" s="8">
        <v>0.1</v>
      </c>
      <c r="N299" s="8">
        <v>124</v>
      </c>
      <c r="O299" s="10">
        <v>19.399999999999999</v>
      </c>
      <c r="P299" s="8">
        <v>46.6</v>
      </c>
      <c r="Q299" s="10">
        <v>0.4</v>
      </c>
      <c r="R299" s="8">
        <v>2.2999999999999998</v>
      </c>
      <c r="S299" s="8">
        <v>0</v>
      </c>
      <c r="T299" s="8">
        <v>1</v>
      </c>
      <c r="U299" s="8">
        <v>0</v>
      </c>
    </row>
    <row r="300" spans="1:21" ht="14.65" customHeight="1" x14ac:dyDescent="0.25">
      <c r="A300" s="6">
        <v>2011</v>
      </c>
      <c r="B300" s="6">
        <v>260</v>
      </c>
      <c r="C300" s="31" t="s">
        <v>113</v>
      </c>
      <c r="D300" s="6">
        <v>100</v>
      </c>
      <c r="E300" s="8">
        <v>9.6</v>
      </c>
      <c r="F300" s="8">
        <v>12.4</v>
      </c>
      <c r="G300" s="8">
        <v>7.3</v>
      </c>
      <c r="H300" s="9">
        <f t="shared" si="65"/>
        <v>184.61</v>
      </c>
      <c r="I300" s="8">
        <v>0</v>
      </c>
      <c r="J300" s="8">
        <v>0.2</v>
      </c>
      <c r="K300" s="8">
        <v>0</v>
      </c>
      <c r="L300" s="8">
        <v>2.6</v>
      </c>
      <c r="M300" s="8">
        <v>0.3</v>
      </c>
      <c r="N300" s="8">
        <v>54.6</v>
      </c>
      <c r="O300" s="10">
        <v>5.5</v>
      </c>
      <c r="P300" s="8">
        <v>13.9</v>
      </c>
      <c r="Q300" s="10">
        <v>0.3</v>
      </c>
      <c r="R300" s="8">
        <v>3.8</v>
      </c>
      <c r="S300" s="8">
        <v>0.1</v>
      </c>
      <c r="T300" s="8">
        <v>0</v>
      </c>
      <c r="U300" s="8">
        <v>0</v>
      </c>
    </row>
    <row r="301" spans="1:21" ht="24" customHeight="1" x14ac:dyDescent="0.25">
      <c r="A301" s="6">
        <v>2008</v>
      </c>
      <c r="B301" s="6">
        <v>323</v>
      </c>
      <c r="C301" s="7" t="s">
        <v>72</v>
      </c>
      <c r="D301" s="6">
        <v>180</v>
      </c>
      <c r="E301" s="8">
        <v>10.4</v>
      </c>
      <c r="F301" s="8">
        <v>7.7</v>
      </c>
      <c r="G301" s="8">
        <v>55.1</v>
      </c>
      <c r="H301" s="9">
        <f t="shared" si="65"/>
        <v>340.16</v>
      </c>
      <c r="I301" s="8">
        <v>0.3</v>
      </c>
      <c r="J301" s="8">
        <v>4.2</v>
      </c>
      <c r="K301" s="8">
        <v>94.1</v>
      </c>
      <c r="L301" s="8">
        <v>0</v>
      </c>
      <c r="M301" s="8">
        <v>0.3</v>
      </c>
      <c r="N301" s="8">
        <v>82.3</v>
      </c>
      <c r="O301" s="10">
        <v>72.099999999999994</v>
      </c>
      <c r="P301" s="8">
        <v>280.60000000000002</v>
      </c>
      <c r="Q301" s="10">
        <v>1.8</v>
      </c>
      <c r="R301" s="8">
        <v>160.4</v>
      </c>
      <c r="S301" s="8">
        <v>0.03</v>
      </c>
      <c r="T301" s="8">
        <v>0.41</v>
      </c>
      <c r="U301" s="8">
        <v>0</v>
      </c>
    </row>
    <row r="302" spans="1:21" ht="14.65" customHeight="1" x14ac:dyDescent="0.25">
      <c r="A302" s="6">
        <v>2008</v>
      </c>
      <c r="B302" s="6">
        <v>430</v>
      </c>
      <c r="C302" s="7" t="s">
        <v>31</v>
      </c>
      <c r="D302" s="6" t="s">
        <v>32</v>
      </c>
      <c r="E302" s="8">
        <v>0</v>
      </c>
      <c r="F302" s="8">
        <v>0</v>
      </c>
      <c r="G302" s="8">
        <v>9.6999999999999993</v>
      </c>
      <c r="H302" s="9">
        <f t="shared" si="65"/>
        <v>39.769999999999996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5.9</v>
      </c>
      <c r="O302" s="10">
        <v>1.3</v>
      </c>
      <c r="P302" s="8">
        <v>0</v>
      </c>
      <c r="Q302" s="10">
        <v>0</v>
      </c>
      <c r="R302" s="8">
        <v>0.7</v>
      </c>
      <c r="S302" s="8">
        <v>0</v>
      </c>
      <c r="T302" s="8">
        <v>0</v>
      </c>
      <c r="U302" s="8">
        <v>0</v>
      </c>
    </row>
    <row r="303" spans="1:21" ht="14.65" customHeight="1" x14ac:dyDescent="0.25">
      <c r="A303" s="6">
        <v>2008</v>
      </c>
      <c r="B303" s="6" t="s">
        <v>35</v>
      </c>
      <c r="C303" s="7" t="s">
        <v>46</v>
      </c>
      <c r="D303" s="6">
        <v>20</v>
      </c>
      <c r="E303" s="8">
        <v>1.3</v>
      </c>
      <c r="F303" s="8">
        <v>0.2</v>
      </c>
      <c r="G303" s="8">
        <v>8.5</v>
      </c>
      <c r="H303" s="9">
        <f t="shared" si="65"/>
        <v>42.039999999999992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3.6</v>
      </c>
      <c r="O303" s="10">
        <v>3.8</v>
      </c>
      <c r="P303" s="8">
        <v>17.399999999999999</v>
      </c>
      <c r="Q303" s="10">
        <v>0.8</v>
      </c>
      <c r="R303" s="8">
        <v>27.2</v>
      </c>
      <c r="S303" s="8">
        <v>0.1</v>
      </c>
      <c r="T303" s="8">
        <v>0</v>
      </c>
      <c r="U303" s="8">
        <v>0</v>
      </c>
    </row>
    <row r="304" spans="1:21" ht="14.65" customHeight="1" x14ac:dyDescent="0.25">
      <c r="A304" s="124" t="s">
        <v>37</v>
      </c>
      <c r="B304" s="125"/>
      <c r="C304" s="125"/>
      <c r="D304" s="12">
        <v>850</v>
      </c>
      <c r="E304" s="14">
        <f>SUM(E298:E303)</f>
        <v>27.2</v>
      </c>
      <c r="F304" s="14">
        <f t="shared" ref="F304:U304" si="66">SUM(F298:F303)</f>
        <v>27.799999999999997</v>
      </c>
      <c r="G304" s="14">
        <f t="shared" si="66"/>
        <v>119</v>
      </c>
      <c r="H304" s="14">
        <f t="shared" si="66"/>
        <v>857.96</v>
      </c>
      <c r="I304" s="14">
        <f t="shared" si="66"/>
        <v>0.3</v>
      </c>
      <c r="J304" s="14">
        <f t="shared" si="66"/>
        <v>32.4</v>
      </c>
      <c r="K304" s="19">
        <f t="shared" si="66"/>
        <v>290.2</v>
      </c>
      <c r="L304" s="14">
        <f t="shared" si="66"/>
        <v>5.0999999999999996</v>
      </c>
      <c r="M304" s="14">
        <f t="shared" si="66"/>
        <v>0.7</v>
      </c>
      <c r="N304" s="14">
        <f t="shared" si="66"/>
        <v>308.8</v>
      </c>
      <c r="O304" s="14">
        <f t="shared" si="66"/>
        <v>134.60000000000002</v>
      </c>
      <c r="P304" s="14">
        <f t="shared" si="66"/>
        <v>446.1</v>
      </c>
      <c r="Q304" s="14">
        <f t="shared" si="66"/>
        <v>4.8999999999999995</v>
      </c>
      <c r="R304" s="14">
        <f t="shared" si="66"/>
        <v>392.8</v>
      </c>
      <c r="S304" s="14">
        <f t="shared" si="66"/>
        <v>0.25</v>
      </c>
      <c r="T304" s="14">
        <f t="shared" si="66"/>
        <v>1.41</v>
      </c>
      <c r="U304" s="14">
        <f t="shared" si="66"/>
        <v>0</v>
      </c>
    </row>
    <row r="305" spans="1:21" ht="14.65" customHeight="1" x14ac:dyDescent="0.25">
      <c r="A305" s="124" t="s">
        <v>47</v>
      </c>
      <c r="B305" s="125"/>
      <c r="C305" s="125"/>
      <c r="D305" s="126"/>
      <c r="E305" s="14">
        <f>E304+E296</f>
        <v>46.599999999999994</v>
      </c>
      <c r="F305" s="14">
        <f t="shared" ref="F305:U305" si="67">F304+F296</f>
        <v>46.099999999999994</v>
      </c>
      <c r="G305" s="14">
        <f t="shared" si="67"/>
        <v>199.8</v>
      </c>
      <c r="H305" s="14">
        <f t="shared" si="67"/>
        <v>1436.8</v>
      </c>
      <c r="I305" s="14">
        <f t="shared" si="67"/>
        <v>0.7</v>
      </c>
      <c r="J305" s="14">
        <f t="shared" si="67"/>
        <v>42.4</v>
      </c>
      <c r="K305" s="14">
        <f t="shared" si="67"/>
        <v>452.9</v>
      </c>
      <c r="L305" s="14">
        <f t="shared" si="67"/>
        <v>5.1999999999999993</v>
      </c>
      <c r="M305" s="14">
        <f t="shared" si="67"/>
        <v>0.79999999999999993</v>
      </c>
      <c r="N305" s="14">
        <f t="shared" si="67"/>
        <v>560.1</v>
      </c>
      <c r="O305" s="14">
        <f t="shared" si="67"/>
        <v>153.70000000000002</v>
      </c>
      <c r="P305" s="14">
        <f t="shared" si="67"/>
        <v>595.6</v>
      </c>
      <c r="Q305" s="14">
        <f t="shared" si="67"/>
        <v>9.8999999999999986</v>
      </c>
      <c r="R305" s="14">
        <f t="shared" si="67"/>
        <v>619.5</v>
      </c>
      <c r="S305" s="14">
        <f t="shared" si="67"/>
        <v>0.47</v>
      </c>
      <c r="T305" s="14">
        <f t="shared" si="67"/>
        <v>1.91</v>
      </c>
      <c r="U305" s="41">
        <f t="shared" si="67"/>
        <v>2.5000000000000001E-2</v>
      </c>
    </row>
    <row r="306" spans="1:21" ht="14.65" customHeight="1" x14ac:dyDescent="0.25">
      <c r="A306" s="124" t="s">
        <v>48</v>
      </c>
      <c r="B306" s="125"/>
      <c r="C306" s="125"/>
      <c r="D306" s="125"/>
      <c r="E306" s="21">
        <v>1</v>
      </c>
      <c r="F306" s="21">
        <v>1</v>
      </c>
      <c r="G306" s="21">
        <v>4</v>
      </c>
      <c r="H306" s="22" t="s">
        <v>35</v>
      </c>
      <c r="I306" s="22" t="s">
        <v>35</v>
      </c>
      <c r="J306" s="22" t="s">
        <v>35</v>
      </c>
      <c r="K306" s="22" t="s">
        <v>35</v>
      </c>
      <c r="L306" s="22" t="s">
        <v>35</v>
      </c>
      <c r="M306" s="22" t="s">
        <v>35</v>
      </c>
      <c r="N306" s="22" t="s">
        <v>35</v>
      </c>
      <c r="O306" s="22" t="s">
        <v>35</v>
      </c>
      <c r="P306" s="22" t="s">
        <v>35</v>
      </c>
      <c r="Q306" s="22" t="s">
        <v>35</v>
      </c>
      <c r="R306" s="22" t="s">
        <v>35</v>
      </c>
      <c r="S306" s="22" t="s">
        <v>35</v>
      </c>
      <c r="T306" s="22" t="s">
        <v>35</v>
      </c>
      <c r="U306" s="22" t="s">
        <v>35</v>
      </c>
    </row>
    <row r="307" spans="1:21" ht="14.65" customHeight="1" x14ac:dyDescent="0.25">
      <c r="A307" s="23"/>
      <c r="B307" s="23"/>
      <c r="C307" s="23"/>
      <c r="D307" s="23"/>
      <c r="E307" s="24"/>
      <c r="F307" s="24"/>
      <c r="G307" s="24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</row>
    <row r="308" spans="1:21" ht="14.65" customHeight="1" x14ac:dyDescent="0.25">
      <c r="A308" s="23"/>
      <c r="B308" s="23"/>
      <c r="C308" s="23"/>
      <c r="D308" s="23"/>
      <c r="E308" s="24"/>
      <c r="F308" s="24"/>
      <c r="G308" s="24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</row>
    <row r="309" spans="1:21" ht="14.65" customHeight="1" x14ac:dyDescent="0.25">
      <c r="A309" s="23"/>
      <c r="B309" s="23"/>
      <c r="C309" s="23"/>
      <c r="D309" s="23"/>
      <c r="E309" s="24"/>
      <c r="F309" s="24"/>
      <c r="G309" s="24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</row>
    <row r="310" spans="1:21" ht="14.65" customHeight="1" x14ac:dyDescent="0.25">
      <c r="A310" s="23"/>
      <c r="B310" s="23"/>
      <c r="C310" s="23"/>
      <c r="D310" s="23"/>
      <c r="E310" s="24"/>
      <c r="F310" s="24"/>
      <c r="G310" s="24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</row>
    <row r="311" spans="1:21" ht="14.65" customHeight="1" x14ac:dyDescent="0.25">
      <c r="A311" s="23"/>
      <c r="B311" s="23"/>
      <c r="C311" s="23"/>
      <c r="D311" s="23"/>
      <c r="E311" s="24"/>
      <c r="F311" s="24"/>
      <c r="G311" s="24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</row>
    <row r="312" spans="1:21" ht="14.65" customHeight="1" x14ac:dyDescent="0.25">
      <c r="A312" s="23"/>
      <c r="B312" s="23"/>
      <c r="C312" s="23"/>
      <c r="D312" s="23"/>
      <c r="E312" s="24"/>
      <c r="F312" s="24"/>
      <c r="G312" s="24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</row>
    <row r="313" spans="1:21" ht="14.65" customHeight="1" x14ac:dyDescent="0.25">
      <c r="A313" s="93" t="s">
        <v>132</v>
      </c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</row>
    <row r="314" spans="1:21" ht="14.65" customHeight="1" x14ac:dyDescent="0.25">
      <c r="A314" s="117" t="s">
        <v>116</v>
      </c>
      <c r="B314" s="117"/>
      <c r="C314" s="117"/>
      <c r="D314" s="118" t="s">
        <v>9</v>
      </c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</row>
    <row r="315" spans="1:21" ht="14.65" customHeight="1" x14ac:dyDescent="0.25">
      <c r="A315" s="117"/>
      <c r="B315" s="117"/>
      <c r="C315" s="117"/>
      <c r="D315" s="106" t="s">
        <v>117</v>
      </c>
      <c r="E315" s="106" t="s">
        <v>14</v>
      </c>
      <c r="F315" s="106" t="s">
        <v>15</v>
      </c>
      <c r="G315" s="119" t="s">
        <v>118</v>
      </c>
      <c r="H315" s="119"/>
      <c r="I315" s="120" t="s">
        <v>11</v>
      </c>
      <c r="J315" s="121"/>
      <c r="K315" s="121"/>
      <c r="L315" s="121"/>
      <c r="M315" s="122"/>
      <c r="N315" s="120" t="s">
        <v>12</v>
      </c>
      <c r="O315" s="121"/>
      <c r="P315" s="121"/>
      <c r="Q315" s="121"/>
      <c r="R315" s="121"/>
      <c r="S315" s="121"/>
      <c r="T315" s="121"/>
      <c r="U315" s="122"/>
    </row>
    <row r="316" spans="1:21" ht="14.65" customHeight="1" x14ac:dyDescent="0.25">
      <c r="A316" s="117"/>
      <c r="B316" s="117"/>
      <c r="C316" s="117"/>
      <c r="D316" s="107"/>
      <c r="E316" s="107"/>
      <c r="F316" s="107"/>
      <c r="G316" s="119"/>
      <c r="H316" s="119"/>
      <c r="I316" s="42" t="s">
        <v>16</v>
      </c>
      <c r="J316" s="42" t="s">
        <v>17</v>
      </c>
      <c r="K316" s="42" t="s">
        <v>18</v>
      </c>
      <c r="L316" s="42" t="s">
        <v>19</v>
      </c>
      <c r="M316" s="42" t="s">
        <v>20</v>
      </c>
      <c r="N316" s="42" t="s">
        <v>21</v>
      </c>
      <c r="O316" s="42" t="s">
        <v>22</v>
      </c>
      <c r="P316" s="42" t="s">
        <v>23</v>
      </c>
      <c r="Q316" s="42" t="s">
        <v>24</v>
      </c>
      <c r="R316" s="42" t="s">
        <v>25</v>
      </c>
      <c r="S316" s="42" t="s">
        <v>26</v>
      </c>
      <c r="T316" s="42" t="s">
        <v>27</v>
      </c>
      <c r="U316" s="42" t="s">
        <v>28</v>
      </c>
    </row>
    <row r="317" spans="1:21" ht="14.65" customHeight="1" x14ac:dyDescent="0.25">
      <c r="A317" s="82" t="s">
        <v>119</v>
      </c>
      <c r="B317" s="83"/>
      <c r="C317" s="84"/>
      <c r="D317" s="46">
        <f>E192+E218+E246+E275+E305</f>
        <v>231.6</v>
      </c>
      <c r="E317" s="46">
        <f>F192+F218+F246+F275+F305</f>
        <v>236.20000000000002</v>
      </c>
      <c r="F317" s="46">
        <f>G192+G218+G246+G275+G305</f>
        <v>997.40000000000009</v>
      </c>
      <c r="G317" s="85">
        <f>H192+H218+H246+H275+H305</f>
        <v>7233.3899999999994</v>
      </c>
      <c r="H317" s="86"/>
      <c r="I317" s="47">
        <f t="shared" ref="I317:U317" si="68">I305+I275+I246+I218+I192+I161</f>
        <v>4.0999999999999996</v>
      </c>
      <c r="J317" s="47">
        <f t="shared" si="68"/>
        <v>224.4</v>
      </c>
      <c r="K317" s="47">
        <f t="shared" si="68"/>
        <v>2707.8999999999996</v>
      </c>
      <c r="L317" s="47">
        <f t="shared" si="68"/>
        <v>31.5</v>
      </c>
      <c r="M317" s="47">
        <f t="shared" si="68"/>
        <v>4.8</v>
      </c>
      <c r="N317" s="47">
        <f t="shared" si="68"/>
        <v>3502.9000000000005</v>
      </c>
      <c r="O317" s="47">
        <f t="shared" si="68"/>
        <v>905.09999999999991</v>
      </c>
      <c r="P317" s="47">
        <f t="shared" si="68"/>
        <v>3588.9</v>
      </c>
      <c r="Q317" s="47">
        <f t="shared" si="68"/>
        <v>56.9</v>
      </c>
      <c r="R317" s="47">
        <f t="shared" si="68"/>
        <v>3757.2999999999993</v>
      </c>
      <c r="S317" s="47">
        <f t="shared" si="68"/>
        <v>3.5300000000000002</v>
      </c>
      <c r="T317" s="47">
        <f t="shared" si="68"/>
        <v>12.41</v>
      </c>
      <c r="U317" s="58">
        <f t="shared" si="68"/>
        <v>0.15</v>
      </c>
    </row>
    <row r="318" spans="1:21" ht="14.65" customHeight="1" x14ac:dyDescent="0.25">
      <c r="A318" s="87" t="s">
        <v>120</v>
      </c>
      <c r="B318" s="88"/>
      <c r="C318" s="89"/>
      <c r="D318" s="44">
        <f>D317/5</f>
        <v>46.32</v>
      </c>
      <c r="E318" s="44">
        <f t="shared" ref="E318:F318" si="69">E317/5</f>
        <v>47.24</v>
      </c>
      <c r="F318" s="44">
        <f t="shared" si="69"/>
        <v>199.48000000000002</v>
      </c>
      <c r="G318" s="69">
        <f>G317/5</f>
        <v>1446.6779999999999</v>
      </c>
      <c r="H318" s="70"/>
      <c r="I318" s="44">
        <f>I317/6</f>
        <v>0.68333333333333324</v>
      </c>
      <c r="J318" s="44">
        <f t="shared" ref="J318:T318" si="70">J317/6</f>
        <v>37.4</v>
      </c>
      <c r="K318" s="45">
        <f t="shared" si="70"/>
        <v>451.31666666666661</v>
      </c>
      <c r="L318" s="44">
        <f t="shared" si="70"/>
        <v>5.25</v>
      </c>
      <c r="M318" s="44">
        <f t="shared" si="70"/>
        <v>0.79999999999999993</v>
      </c>
      <c r="N318" s="44">
        <f>N317/6</f>
        <v>583.81666666666672</v>
      </c>
      <c r="O318" s="44">
        <f t="shared" si="70"/>
        <v>150.85</v>
      </c>
      <c r="P318" s="44">
        <f t="shared" si="70"/>
        <v>598.15</v>
      </c>
      <c r="Q318" s="44">
        <f t="shared" si="70"/>
        <v>9.4833333333333325</v>
      </c>
      <c r="R318" s="44">
        <f t="shared" si="70"/>
        <v>626.21666666666658</v>
      </c>
      <c r="S318" s="44">
        <f t="shared" si="70"/>
        <v>0.58833333333333337</v>
      </c>
      <c r="T318" s="44">
        <f t="shared" si="70"/>
        <v>2.0683333333333334</v>
      </c>
      <c r="U318" s="44">
        <f>U317/6</f>
        <v>2.4999999999999998E-2</v>
      </c>
    </row>
    <row r="319" spans="1:21" ht="14.65" customHeight="1" x14ac:dyDescent="0.25">
      <c r="A319" s="90" t="s">
        <v>121</v>
      </c>
      <c r="B319" s="91"/>
      <c r="C319" s="92"/>
      <c r="D319" s="48">
        <v>1</v>
      </c>
      <c r="E319" s="48">
        <v>1</v>
      </c>
      <c r="F319" s="48">
        <v>4</v>
      </c>
      <c r="G319" s="22"/>
      <c r="H319" s="22"/>
      <c r="I319" s="22"/>
      <c r="J319" s="116"/>
      <c r="K319" s="116"/>
      <c r="L319" s="116"/>
      <c r="M319" s="116"/>
    </row>
    <row r="321" spans="1:22" ht="14.65" customHeight="1" x14ac:dyDescent="0.25">
      <c r="A321" s="93" t="s">
        <v>133</v>
      </c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</row>
    <row r="322" spans="1:22" ht="14.65" customHeight="1" x14ac:dyDescent="0.25">
      <c r="A322" s="94" t="s">
        <v>116</v>
      </c>
      <c r="B322" s="95"/>
      <c r="C322" s="96"/>
      <c r="D322" s="103" t="s">
        <v>9</v>
      </c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5"/>
    </row>
    <row r="323" spans="1:22" ht="14.65" customHeight="1" x14ac:dyDescent="0.25">
      <c r="A323" s="97"/>
      <c r="B323" s="98"/>
      <c r="C323" s="99"/>
      <c r="D323" s="106" t="s">
        <v>117</v>
      </c>
      <c r="E323" s="106" t="s">
        <v>14</v>
      </c>
      <c r="F323" s="106" t="s">
        <v>15</v>
      </c>
      <c r="G323" s="108" t="s">
        <v>118</v>
      </c>
      <c r="H323" s="109"/>
      <c r="I323" s="112" t="s">
        <v>11</v>
      </c>
      <c r="J323" s="113"/>
      <c r="K323" s="113"/>
      <c r="L323" s="113"/>
      <c r="M323" s="114"/>
      <c r="N323" s="115" t="s">
        <v>12</v>
      </c>
      <c r="O323" s="113"/>
      <c r="P323" s="113"/>
      <c r="Q323" s="113"/>
      <c r="R323" s="113"/>
      <c r="S323" s="113"/>
      <c r="T323" s="113"/>
      <c r="U323" s="114"/>
    </row>
    <row r="324" spans="1:22" ht="14.65" customHeight="1" x14ac:dyDescent="0.25">
      <c r="A324" s="100"/>
      <c r="B324" s="101"/>
      <c r="C324" s="102"/>
      <c r="D324" s="107"/>
      <c r="E324" s="107"/>
      <c r="F324" s="107"/>
      <c r="G324" s="110"/>
      <c r="H324" s="111"/>
      <c r="I324" s="42" t="s">
        <v>16</v>
      </c>
      <c r="J324" s="42" t="s">
        <v>17</v>
      </c>
      <c r="K324" s="42" t="s">
        <v>18</v>
      </c>
      <c r="L324" s="42" t="s">
        <v>19</v>
      </c>
      <c r="M324" s="42" t="s">
        <v>20</v>
      </c>
      <c r="N324" s="42" t="s">
        <v>21</v>
      </c>
      <c r="O324" s="42" t="s">
        <v>22</v>
      </c>
      <c r="P324" s="42" t="s">
        <v>23</v>
      </c>
      <c r="Q324" s="42" t="s">
        <v>24</v>
      </c>
      <c r="R324" s="42" t="s">
        <v>25</v>
      </c>
      <c r="S324" s="42" t="s">
        <v>26</v>
      </c>
      <c r="T324" s="42" t="s">
        <v>27</v>
      </c>
      <c r="U324" s="42" t="s">
        <v>28</v>
      </c>
    </row>
    <row r="325" spans="1:22" ht="14.65" customHeight="1" x14ac:dyDescent="0.25">
      <c r="A325" s="82" t="s">
        <v>119</v>
      </c>
      <c r="B325" s="83"/>
      <c r="C325" s="84"/>
      <c r="D325" s="46">
        <f>D317+D135</f>
        <v>460.20000000000005</v>
      </c>
      <c r="E325" s="46">
        <f>E317+E135</f>
        <v>470</v>
      </c>
      <c r="F325" s="46">
        <f>F317+F135</f>
        <v>1997.2000000000003</v>
      </c>
      <c r="G325" s="85">
        <f>G317+G135</f>
        <v>14444.169999999998</v>
      </c>
      <c r="H325" s="86"/>
      <c r="I325" s="47">
        <f t="shared" ref="I325:U325" si="71">I317+I135</f>
        <v>7.5</v>
      </c>
      <c r="J325" s="47">
        <f t="shared" si="71"/>
        <v>405.20000000000005</v>
      </c>
      <c r="K325" s="47">
        <f t="shared" si="71"/>
        <v>4974.5</v>
      </c>
      <c r="L325" s="47">
        <f t="shared" si="71"/>
        <v>58.650000000000006</v>
      </c>
      <c r="M325" s="47">
        <f t="shared" si="71"/>
        <v>8.8000000000000007</v>
      </c>
      <c r="N325" s="47">
        <f t="shared" si="71"/>
        <v>6497.1</v>
      </c>
      <c r="O325" s="47">
        <f t="shared" si="71"/>
        <v>1661.6</v>
      </c>
      <c r="P325" s="47">
        <f t="shared" si="71"/>
        <v>6588.1</v>
      </c>
      <c r="Q325" s="47">
        <f t="shared" si="71"/>
        <v>104.9</v>
      </c>
      <c r="R325" s="47">
        <f t="shared" si="71"/>
        <v>6941.5999999999995</v>
      </c>
      <c r="S325" s="47">
        <f t="shared" si="71"/>
        <v>6.28</v>
      </c>
      <c r="T325" s="47">
        <f t="shared" si="71"/>
        <v>22.32</v>
      </c>
      <c r="U325" s="47">
        <f t="shared" si="71"/>
        <v>0.27500000000000002</v>
      </c>
    </row>
    <row r="326" spans="1:22" ht="14.65" customHeight="1" x14ac:dyDescent="0.25">
      <c r="A326" s="87" t="s">
        <v>120</v>
      </c>
      <c r="B326" s="88"/>
      <c r="C326" s="89"/>
      <c r="D326" s="44">
        <f>D325/11</f>
        <v>41.836363636363643</v>
      </c>
      <c r="E326" s="44">
        <f t="shared" ref="E326:U326" si="72">E325/11</f>
        <v>42.727272727272727</v>
      </c>
      <c r="F326" s="44">
        <f t="shared" si="72"/>
        <v>181.56363636363639</v>
      </c>
      <c r="G326" s="69">
        <f>G325/11</f>
        <v>1313.1063636363635</v>
      </c>
      <c r="H326" s="70"/>
      <c r="I326" s="44">
        <f t="shared" si="72"/>
        <v>0.68181818181818177</v>
      </c>
      <c r="J326" s="44">
        <f t="shared" si="72"/>
        <v>36.836363636363643</v>
      </c>
      <c r="K326" s="47">
        <f t="shared" si="72"/>
        <v>452.22727272727275</v>
      </c>
      <c r="L326" s="44">
        <f t="shared" si="72"/>
        <v>5.331818181818182</v>
      </c>
      <c r="M326" s="44">
        <f t="shared" si="72"/>
        <v>0.8</v>
      </c>
      <c r="N326" s="44">
        <f t="shared" si="72"/>
        <v>590.64545454545453</v>
      </c>
      <c r="O326" s="44">
        <f t="shared" si="72"/>
        <v>151.05454545454543</v>
      </c>
      <c r="P326" s="44">
        <f t="shared" si="72"/>
        <v>598.91818181818189</v>
      </c>
      <c r="Q326" s="44">
        <f t="shared" si="72"/>
        <v>9.536363636363637</v>
      </c>
      <c r="R326" s="44">
        <f t="shared" si="72"/>
        <v>631.0545454545454</v>
      </c>
      <c r="S326" s="44">
        <f t="shared" si="72"/>
        <v>0.57090909090909092</v>
      </c>
      <c r="T326" s="44">
        <f t="shared" si="72"/>
        <v>2.0290909090909093</v>
      </c>
      <c r="U326" s="44">
        <f t="shared" si="72"/>
        <v>2.5000000000000001E-2</v>
      </c>
    </row>
    <row r="327" spans="1:22" ht="14.65" customHeight="1" x14ac:dyDescent="0.25">
      <c r="A327" s="90" t="s">
        <v>121</v>
      </c>
      <c r="B327" s="91"/>
      <c r="C327" s="92"/>
      <c r="D327" s="48">
        <v>1</v>
      </c>
      <c r="E327" s="48">
        <v>1</v>
      </c>
      <c r="F327" s="48">
        <v>4</v>
      </c>
      <c r="G327" s="22"/>
      <c r="H327" s="22"/>
      <c r="I327" s="22"/>
      <c r="J327" s="51"/>
      <c r="K327" s="51"/>
      <c r="L327" s="51"/>
      <c r="M327" s="51"/>
    </row>
    <row r="330" spans="1:22" ht="14.65" customHeight="1" x14ac:dyDescent="0.25">
      <c r="A330" s="81" t="s">
        <v>122</v>
      </c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</row>
    <row r="331" spans="1:22" ht="21.6" customHeight="1" x14ac:dyDescent="0.25">
      <c r="A331" s="77" t="s">
        <v>123</v>
      </c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</row>
    <row r="332" spans="1:22" ht="19.149999999999999" customHeight="1" x14ac:dyDescent="0.25">
      <c r="A332" s="77" t="s">
        <v>124</v>
      </c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</row>
    <row r="333" spans="1:22" ht="18" customHeight="1" x14ac:dyDescent="0.25">
      <c r="A333" s="77" t="s">
        <v>125</v>
      </c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</row>
    <row r="334" spans="1:22" ht="14.65" customHeight="1" x14ac:dyDescent="0.25">
      <c r="A334" s="79"/>
      <c r="B334" s="79"/>
      <c r="C334" s="79"/>
      <c r="D334" s="79"/>
      <c r="E334" s="79"/>
      <c r="F334" s="79"/>
      <c r="G334" s="79"/>
    </row>
    <row r="335" spans="1:22" ht="21" customHeight="1" x14ac:dyDescent="0.25">
      <c r="A335" s="76" t="s">
        <v>126</v>
      </c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</row>
    <row r="336" spans="1:22" ht="14.65" customHeight="1" x14ac:dyDescent="0.25">
      <c r="A336" s="77" t="s">
        <v>127</v>
      </c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</row>
    <row r="337" spans="1:21" ht="14.65" customHeight="1" x14ac:dyDescent="0.25">
      <c r="A337" s="80" t="s">
        <v>128</v>
      </c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</row>
    <row r="338" spans="1:21" ht="14.65" customHeight="1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</row>
    <row r="339" spans="1:21" ht="29.45" customHeight="1" x14ac:dyDescent="0.25">
      <c r="A339" s="73" t="s">
        <v>129</v>
      </c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</row>
    <row r="340" spans="1:21" ht="15" customHeight="1" x14ac:dyDescent="0.25">
      <c r="A340" s="74" t="s">
        <v>130</v>
      </c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</row>
    <row r="341" spans="1:21" ht="14.65" customHeight="1" x14ac:dyDescent="0.25">
      <c r="A341" s="75" t="s">
        <v>131</v>
      </c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</row>
  </sheetData>
  <mergeCells count="259">
    <mergeCell ref="A337:U337"/>
    <mergeCell ref="A339:U339"/>
    <mergeCell ref="A340:U340"/>
    <mergeCell ref="A341:U341"/>
    <mergeCell ref="A331:U331"/>
    <mergeCell ref="A332:U332"/>
    <mergeCell ref="A333:U333"/>
    <mergeCell ref="A334:G334"/>
    <mergeCell ref="A335:V335"/>
    <mergeCell ref="A336:V336"/>
    <mergeCell ref="N323:U323"/>
    <mergeCell ref="A325:C325"/>
    <mergeCell ref="G325:H325"/>
    <mergeCell ref="A326:C326"/>
    <mergeCell ref="A327:C327"/>
    <mergeCell ref="A330:U330"/>
    <mergeCell ref="A319:C319"/>
    <mergeCell ref="J319:M319"/>
    <mergeCell ref="A321:U321"/>
    <mergeCell ref="A322:C324"/>
    <mergeCell ref="D322:U322"/>
    <mergeCell ref="D323:D324"/>
    <mergeCell ref="E323:E324"/>
    <mergeCell ref="F323:F324"/>
    <mergeCell ref="G323:H324"/>
    <mergeCell ref="I323:M323"/>
    <mergeCell ref="G315:H316"/>
    <mergeCell ref="I315:M315"/>
    <mergeCell ref="N315:U315"/>
    <mergeCell ref="A317:C317"/>
    <mergeCell ref="G317:H317"/>
    <mergeCell ref="A318:C318"/>
    <mergeCell ref="G318:H318"/>
    <mergeCell ref="A304:C304"/>
    <mergeCell ref="A305:D305"/>
    <mergeCell ref="A306:D306"/>
    <mergeCell ref="A313:U313"/>
    <mergeCell ref="A314:C316"/>
    <mergeCell ref="D314:U314"/>
    <mergeCell ref="D315:D316"/>
    <mergeCell ref="E315:E316"/>
    <mergeCell ref="F315:F316"/>
    <mergeCell ref="I289:M289"/>
    <mergeCell ref="N289:U289"/>
    <mergeCell ref="A296:C296"/>
    <mergeCell ref="A286:C286"/>
    <mergeCell ref="D286:H286"/>
    <mergeCell ref="A287:C287"/>
    <mergeCell ref="D287:H287"/>
    <mergeCell ref="A289:A290"/>
    <mergeCell ref="B289:B290"/>
    <mergeCell ref="C289:C290"/>
    <mergeCell ref="D289:D290"/>
    <mergeCell ref="E289:G289"/>
    <mergeCell ref="H289:H290"/>
    <mergeCell ref="A274:C274"/>
    <mergeCell ref="A275:D275"/>
    <mergeCell ref="A276:D276"/>
    <mergeCell ref="A285:C285"/>
    <mergeCell ref="D285:H285"/>
    <mergeCell ref="I260:M260"/>
    <mergeCell ref="N260:U260"/>
    <mergeCell ref="A267:C267"/>
    <mergeCell ref="I285:M285"/>
    <mergeCell ref="A257:C257"/>
    <mergeCell ref="D257:H257"/>
    <mergeCell ref="A258:C258"/>
    <mergeCell ref="D258:H258"/>
    <mergeCell ref="A260:A261"/>
    <mergeCell ref="B260:B261"/>
    <mergeCell ref="C260:C261"/>
    <mergeCell ref="D260:D261"/>
    <mergeCell ref="E260:G260"/>
    <mergeCell ref="H260:H261"/>
    <mergeCell ref="A238:U238"/>
    <mergeCell ref="A245:C245"/>
    <mergeCell ref="A246:D246"/>
    <mergeCell ref="A247:D247"/>
    <mergeCell ref="A256:C256"/>
    <mergeCell ref="D256:H256"/>
    <mergeCell ref="I231:M231"/>
    <mergeCell ref="N231:U231"/>
    <mergeCell ref="A233:U233"/>
    <mergeCell ref="A237:C237"/>
    <mergeCell ref="A228:C228"/>
    <mergeCell ref="D228:H228"/>
    <mergeCell ref="A229:C229"/>
    <mergeCell ref="D229:H229"/>
    <mergeCell ref="A231:A232"/>
    <mergeCell ref="B231:B232"/>
    <mergeCell ref="C231:C232"/>
    <mergeCell ref="D231:D232"/>
    <mergeCell ref="E231:G231"/>
    <mergeCell ref="H231:H232"/>
    <mergeCell ref="A217:C217"/>
    <mergeCell ref="A218:D218"/>
    <mergeCell ref="A219:D219"/>
    <mergeCell ref="A227:C227"/>
    <mergeCell ref="D227:H227"/>
    <mergeCell ref="I203:M203"/>
    <mergeCell ref="N203:U203"/>
    <mergeCell ref="A209:C209"/>
    <mergeCell ref="A200:C200"/>
    <mergeCell ref="D200:H200"/>
    <mergeCell ref="A201:C201"/>
    <mergeCell ref="D201:H201"/>
    <mergeCell ref="A203:A204"/>
    <mergeCell ref="B203:B204"/>
    <mergeCell ref="C203:C204"/>
    <mergeCell ref="D203:D204"/>
    <mergeCell ref="E203:G203"/>
    <mergeCell ref="H203:H204"/>
    <mergeCell ref="A191:C191"/>
    <mergeCell ref="A192:D192"/>
    <mergeCell ref="A193:D193"/>
    <mergeCell ref="A199:C199"/>
    <mergeCell ref="D199:H199"/>
    <mergeCell ref="I176:M176"/>
    <mergeCell ref="N176:U176"/>
    <mergeCell ref="A183:C183"/>
    <mergeCell ref="A173:C173"/>
    <mergeCell ref="D173:H173"/>
    <mergeCell ref="A174:C174"/>
    <mergeCell ref="D174:H174"/>
    <mergeCell ref="A176:A177"/>
    <mergeCell ref="B176:B177"/>
    <mergeCell ref="C176:C177"/>
    <mergeCell ref="D176:D177"/>
    <mergeCell ref="E176:G176"/>
    <mergeCell ref="H176:H177"/>
    <mergeCell ref="A160:C160"/>
    <mergeCell ref="A161:D161"/>
    <mergeCell ref="A162:D162"/>
    <mergeCell ref="A172:C172"/>
    <mergeCell ref="D172:H172"/>
    <mergeCell ref="I146:M146"/>
    <mergeCell ref="N146:U146"/>
    <mergeCell ref="A153:C153"/>
    <mergeCell ref="A144:C144"/>
    <mergeCell ref="D144:H144"/>
    <mergeCell ref="A146:A147"/>
    <mergeCell ref="B146:B147"/>
    <mergeCell ref="C146:C147"/>
    <mergeCell ref="D146:D147"/>
    <mergeCell ref="E146:G146"/>
    <mergeCell ref="H146:H147"/>
    <mergeCell ref="A137:C137"/>
    <mergeCell ref="J137:M137"/>
    <mergeCell ref="A142:C142"/>
    <mergeCell ref="D142:H142"/>
    <mergeCell ref="A143:C143"/>
    <mergeCell ref="D143:H143"/>
    <mergeCell ref="G133:H134"/>
    <mergeCell ref="I133:M133"/>
    <mergeCell ref="N133:U133"/>
    <mergeCell ref="A135:C135"/>
    <mergeCell ref="G135:H135"/>
    <mergeCell ref="A136:C136"/>
    <mergeCell ref="G136:H136"/>
    <mergeCell ref="A128:C128"/>
    <mergeCell ref="A129:D129"/>
    <mergeCell ref="A130:D130"/>
    <mergeCell ref="A131:U131"/>
    <mergeCell ref="A132:C134"/>
    <mergeCell ref="D132:U132"/>
    <mergeCell ref="D133:D134"/>
    <mergeCell ref="E133:E134"/>
    <mergeCell ref="F133:F134"/>
    <mergeCell ref="A120:C120"/>
    <mergeCell ref="A112:C112"/>
    <mergeCell ref="D112:H112"/>
    <mergeCell ref="A113:C113"/>
    <mergeCell ref="D113:H113"/>
    <mergeCell ref="A114:A115"/>
    <mergeCell ref="B114:B115"/>
    <mergeCell ref="C114:C115"/>
    <mergeCell ref="D114:D115"/>
    <mergeCell ref="E114:G114"/>
    <mergeCell ref="H114:H115"/>
    <mergeCell ref="A103:D103"/>
    <mergeCell ref="A111:C111"/>
    <mergeCell ref="D111:H111"/>
    <mergeCell ref="I86:M86"/>
    <mergeCell ref="N86:U86"/>
    <mergeCell ref="A93:C93"/>
    <mergeCell ref="I114:M114"/>
    <mergeCell ref="N114:U114"/>
    <mergeCell ref="A86:A87"/>
    <mergeCell ref="B86:B87"/>
    <mergeCell ref="C86:C87"/>
    <mergeCell ref="D86:D87"/>
    <mergeCell ref="E86:G86"/>
    <mergeCell ref="H86:H87"/>
    <mergeCell ref="A101:C101"/>
    <mergeCell ref="A102:D102"/>
    <mergeCell ref="N33:U33"/>
    <mergeCell ref="A35:U35"/>
    <mergeCell ref="A40:C40"/>
    <mergeCell ref="A56:C56"/>
    <mergeCell ref="D56:H56"/>
    <mergeCell ref="H33:H34"/>
    <mergeCell ref="A57:C57"/>
    <mergeCell ref="D57:H57"/>
    <mergeCell ref="A58:A59"/>
    <mergeCell ref="B58:B59"/>
    <mergeCell ref="C58:C59"/>
    <mergeCell ref="D58:D59"/>
    <mergeCell ref="E58:G58"/>
    <mergeCell ref="H58:H59"/>
    <mergeCell ref="I58:M58"/>
    <mergeCell ref="N58:U58"/>
    <mergeCell ref="A21:D21"/>
    <mergeCell ref="A22:D22"/>
    <mergeCell ref="A29:C29"/>
    <mergeCell ref="D29:H29"/>
    <mergeCell ref="A30:C30"/>
    <mergeCell ref="D30:H30"/>
    <mergeCell ref="A41:U41"/>
    <mergeCell ref="A48:C48"/>
    <mergeCell ref="A1:C1"/>
    <mergeCell ref="D1:H1"/>
    <mergeCell ref="A2:C2"/>
    <mergeCell ref="D2:H2"/>
    <mergeCell ref="A3:C3"/>
    <mergeCell ref="D3:H3"/>
    <mergeCell ref="I5:M5"/>
    <mergeCell ref="N5:U5"/>
    <mergeCell ref="A12:C12"/>
    <mergeCell ref="A20:C20"/>
    <mergeCell ref="A5:A6"/>
    <mergeCell ref="B5:B6"/>
    <mergeCell ref="C5:C6"/>
    <mergeCell ref="D5:D6"/>
    <mergeCell ref="E5:G5"/>
    <mergeCell ref="H5:H6"/>
    <mergeCell ref="A31:C31"/>
    <mergeCell ref="D31:H31"/>
    <mergeCell ref="A33:A34"/>
    <mergeCell ref="B33:B34"/>
    <mergeCell ref="C33:C34"/>
    <mergeCell ref="D33:D34"/>
    <mergeCell ref="E33:G33"/>
    <mergeCell ref="G326:H326"/>
    <mergeCell ref="I256:M256"/>
    <mergeCell ref="A49:D49"/>
    <mergeCell ref="A50:D50"/>
    <mergeCell ref="A55:C55"/>
    <mergeCell ref="D55:H55"/>
    <mergeCell ref="I33:M33"/>
    <mergeCell ref="A72:C72"/>
    <mergeCell ref="A73:D73"/>
    <mergeCell ref="A74:D74"/>
    <mergeCell ref="A83:C83"/>
    <mergeCell ref="D83:H83"/>
    <mergeCell ref="A64:C64"/>
    <mergeCell ref="A84:C84"/>
    <mergeCell ref="D84:H84"/>
    <mergeCell ref="A85:C85"/>
    <mergeCell ref="D85:H85"/>
  </mergeCells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2"/>
  <sheetViews>
    <sheetView showWhiteSpace="0" view="pageLayout" zoomScale="110" zoomScaleNormal="90" zoomScalePageLayoutView="110" workbookViewId="0">
      <selection activeCell="D296" sqref="D296:D297"/>
    </sheetView>
  </sheetViews>
  <sheetFormatPr defaultRowHeight="14.65" customHeight="1" x14ac:dyDescent="0.25"/>
  <cols>
    <col min="3" max="3" width="22" customWidth="1"/>
    <col min="4" max="4" width="7.28515625" customWidth="1"/>
    <col min="5" max="5" width="5.7109375" customWidth="1"/>
    <col min="6" max="6" width="6.140625" customWidth="1"/>
    <col min="7" max="7" width="6" customWidth="1"/>
    <col min="8" max="8" width="7.42578125" customWidth="1"/>
    <col min="9" max="9" width="4.5703125" customWidth="1"/>
    <col min="10" max="10" width="4.42578125" customWidth="1"/>
    <col min="11" max="11" width="4.28515625" customWidth="1"/>
    <col min="12" max="12" width="4.7109375" customWidth="1"/>
    <col min="13" max="13" width="4" customWidth="1"/>
    <col min="14" max="14" width="5.5703125" customWidth="1"/>
    <col min="15" max="15" width="5" customWidth="1"/>
    <col min="16" max="16" width="5.5703125" customWidth="1"/>
    <col min="17" max="17" width="4" customWidth="1"/>
    <col min="18" max="18" width="6" customWidth="1"/>
    <col min="19" max="19" width="5.5703125" customWidth="1"/>
    <col min="20" max="20" width="3.85546875" customWidth="1"/>
    <col min="21" max="21" width="4.7109375" customWidth="1"/>
  </cols>
  <sheetData>
    <row r="1" spans="1:21" ht="14.65" customHeight="1" x14ac:dyDescent="0.25">
      <c r="A1" s="132" t="s">
        <v>97</v>
      </c>
      <c r="B1" s="132"/>
      <c r="C1" s="132"/>
      <c r="D1" s="132" t="s">
        <v>0</v>
      </c>
      <c r="E1" s="132"/>
      <c r="F1" s="132"/>
      <c r="G1" s="132"/>
      <c r="H1" s="132"/>
    </row>
    <row r="2" spans="1:21" ht="14.65" customHeight="1" x14ac:dyDescent="0.25">
      <c r="A2" s="132" t="s">
        <v>1</v>
      </c>
      <c r="B2" s="132"/>
      <c r="C2" s="132"/>
      <c r="D2" s="132" t="s">
        <v>2</v>
      </c>
      <c r="E2" s="132"/>
      <c r="F2" s="132"/>
      <c r="G2" s="132"/>
      <c r="H2" s="132"/>
    </row>
    <row r="3" spans="1:21" ht="14.65" customHeight="1" x14ac:dyDescent="0.25">
      <c r="A3" s="132" t="s">
        <v>3</v>
      </c>
      <c r="B3" s="132"/>
      <c r="C3" s="132"/>
      <c r="D3" s="132" t="s">
        <v>4</v>
      </c>
      <c r="E3" s="132"/>
      <c r="F3" s="132"/>
      <c r="G3" s="132"/>
      <c r="H3" s="132"/>
    </row>
    <row r="5" spans="1:21" ht="29.65" customHeight="1" x14ac:dyDescent="0.25">
      <c r="A5" s="133" t="s">
        <v>5</v>
      </c>
      <c r="B5" s="133" t="s">
        <v>6</v>
      </c>
      <c r="C5" s="135" t="s">
        <v>7</v>
      </c>
      <c r="D5" s="133" t="s">
        <v>8</v>
      </c>
      <c r="E5" s="129" t="s">
        <v>9</v>
      </c>
      <c r="F5" s="130"/>
      <c r="G5" s="131"/>
      <c r="H5" s="127" t="s">
        <v>10</v>
      </c>
      <c r="I5" s="129" t="s">
        <v>11</v>
      </c>
      <c r="J5" s="130"/>
      <c r="K5" s="130"/>
      <c r="L5" s="130"/>
      <c r="M5" s="131"/>
      <c r="N5" s="129" t="s">
        <v>12</v>
      </c>
      <c r="O5" s="130"/>
      <c r="P5" s="130"/>
      <c r="Q5" s="130"/>
      <c r="R5" s="130"/>
      <c r="S5" s="130"/>
      <c r="T5" s="130"/>
      <c r="U5" s="131"/>
    </row>
    <row r="6" spans="1:21" ht="36.4" customHeight="1" x14ac:dyDescent="0.25">
      <c r="A6" s="134"/>
      <c r="B6" s="134"/>
      <c r="C6" s="136"/>
      <c r="D6" s="134"/>
      <c r="E6" s="1" t="s">
        <v>13</v>
      </c>
      <c r="F6" s="1" t="s">
        <v>14</v>
      </c>
      <c r="G6" s="1" t="s">
        <v>15</v>
      </c>
      <c r="H6" s="128"/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2" t="s">
        <v>22</v>
      </c>
      <c r="P6" s="1" t="s">
        <v>23</v>
      </c>
      <c r="Q6" s="2" t="s">
        <v>24</v>
      </c>
      <c r="R6" s="1" t="s">
        <v>25</v>
      </c>
      <c r="S6" s="1" t="s">
        <v>26</v>
      </c>
      <c r="T6" s="1" t="s">
        <v>27</v>
      </c>
      <c r="U6" s="1" t="s">
        <v>28</v>
      </c>
    </row>
    <row r="7" spans="1:21" ht="14.65" customHeight="1" x14ac:dyDescent="0.25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ht="23.45" customHeight="1" x14ac:dyDescent="0.25">
      <c r="A8" s="6">
        <v>2008</v>
      </c>
      <c r="B8" s="6">
        <v>210</v>
      </c>
      <c r="C8" s="7" t="s">
        <v>92</v>
      </c>
      <c r="D8" s="6">
        <v>150</v>
      </c>
      <c r="E8" s="8">
        <v>11.4</v>
      </c>
      <c r="F8" s="8">
        <v>15.3</v>
      </c>
      <c r="G8" s="8">
        <v>30.1</v>
      </c>
      <c r="H8" s="9">
        <f t="shared" ref="H8" si="0">E8*4.1+F8*9.3+G8*4.1</f>
        <v>312.44000000000005</v>
      </c>
      <c r="I8" s="8">
        <v>0.1</v>
      </c>
      <c r="J8" s="8">
        <v>0</v>
      </c>
      <c r="K8" s="8">
        <v>141.19999999999999</v>
      </c>
      <c r="L8" s="8">
        <v>1.1000000000000001</v>
      </c>
      <c r="M8" s="8">
        <v>0</v>
      </c>
      <c r="N8" s="8">
        <v>194.4</v>
      </c>
      <c r="O8" s="10">
        <v>0.3</v>
      </c>
      <c r="P8" s="8">
        <v>105</v>
      </c>
      <c r="Q8" s="10">
        <v>0</v>
      </c>
      <c r="R8" s="8">
        <v>0</v>
      </c>
      <c r="S8" s="8">
        <v>0</v>
      </c>
      <c r="T8" s="8">
        <v>0.5</v>
      </c>
      <c r="U8" s="40">
        <v>1.6E-2</v>
      </c>
    </row>
    <row r="9" spans="1:21" ht="12.4" customHeight="1" x14ac:dyDescent="0.25">
      <c r="A9" s="6">
        <v>2008</v>
      </c>
      <c r="B9" s="6">
        <v>430</v>
      </c>
      <c r="C9" s="7" t="s">
        <v>31</v>
      </c>
      <c r="D9" s="6" t="s">
        <v>32</v>
      </c>
      <c r="E9" s="8">
        <v>0</v>
      </c>
      <c r="F9" s="8">
        <v>0</v>
      </c>
      <c r="G9" s="8">
        <v>9.6999999999999993</v>
      </c>
      <c r="H9" s="9">
        <f>E9*4.1+F9*9.3+G9*4.1</f>
        <v>39.769999999999996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5.9</v>
      </c>
      <c r="O9" s="10">
        <v>1.3</v>
      </c>
      <c r="P9" s="8">
        <v>0</v>
      </c>
      <c r="Q9" s="10">
        <v>0</v>
      </c>
      <c r="R9" s="8">
        <v>0.7</v>
      </c>
      <c r="S9" s="8">
        <v>0</v>
      </c>
      <c r="T9" s="8">
        <v>0</v>
      </c>
      <c r="U9" s="8">
        <v>0</v>
      </c>
    </row>
    <row r="10" spans="1:21" ht="12.4" customHeight="1" x14ac:dyDescent="0.25">
      <c r="A10" s="6">
        <v>2008</v>
      </c>
      <c r="B10" s="6" t="s">
        <v>35</v>
      </c>
      <c r="C10" s="7" t="s">
        <v>46</v>
      </c>
      <c r="D10" s="6">
        <v>40</v>
      </c>
      <c r="E10" s="8">
        <v>3.3</v>
      </c>
      <c r="F10" s="8">
        <v>0.4</v>
      </c>
      <c r="G10" s="8">
        <v>21.2</v>
      </c>
      <c r="H10" s="8">
        <v>102</v>
      </c>
      <c r="I10" s="8">
        <v>0.1</v>
      </c>
      <c r="J10" s="8">
        <v>0</v>
      </c>
      <c r="K10" s="8">
        <v>0</v>
      </c>
      <c r="L10" s="8">
        <v>0</v>
      </c>
      <c r="M10" s="8">
        <v>0</v>
      </c>
      <c r="N10" s="8">
        <v>9</v>
      </c>
      <c r="O10" s="10">
        <v>9.5</v>
      </c>
      <c r="P10" s="8">
        <v>43.5</v>
      </c>
      <c r="Q10" s="10">
        <v>2</v>
      </c>
      <c r="R10" s="8">
        <v>68</v>
      </c>
      <c r="S10" s="8">
        <v>0.2</v>
      </c>
      <c r="T10" s="8">
        <v>0</v>
      </c>
      <c r="U10" s="8">
        <v>0</v>
      </c>
    </row>
    <row r="11" spans="1:21" ht="12.4" customHeight="1" x14ac:dyDescent="0.25">
      <c r="A11" s="6">
        <v>2008</v>
      </c>
      <c r="B11" s="6" t="s">
        <v>35</v>
      </c>
      <c r="C11" s="7" t="s">
        <v>36</v>
      </c>
      <c r="D11" s="11">
        <v>100</v>
      </c>
      <c r="E11" s="8">
        <v>0.4</v>
      </c>
      <c r="F11" s="8">
        <v>0.4</v>
      </c>
      <c r="G11" s="8">
        <v>9.8000000000000007</v>
      </c>
      <c r="H11" s="9">
        <f>E11*4.1+F11*9.3+G11*4.1</f>
        <v>45.54</v>
      </c>
      <c r="I11" s="8">
        <v>0</v>
      </c>
      <c r="J11" s="8">
        <v>10</v>
      </c>
      <c r="K11" s="8">
        <v>0</v>
      </c>
      <c r="L11" s="8">
        <v>0</v>
      </c>
      <c r="M11" s="8">
        <v>0</v>
      </c>
      <c r="N11" s="8">
        <v>16</v>
      </c>
      <c r="O11" s="10">
        <v>8</v>
      </c>
      <c r="P11" s="8">
        <v>11</v>
      </c>
      <c r="Q11" s="10">
        <v>2.2000000000000002</v>
      </c>
      <c r="R11" s="8">
        <v>278</v>
      </c>
      <c r="S11" s="8">
        <v>0.02</v>
      </c>
      <c r="T11" s="8">
        <v>0</v>
      </c>
      <c r="U11" s="8">
        <v>0</v>
      </c>
    </row>
    <row r="12" spans="1:21" ht="12.4" customHeight="1" x14ac:dyDescent="0.25">
      <c r="A12" s="124" t="s">
        <v>37</v>
      </c>
      <c r="B12" s="125"/>
      <c r="C12" s="125"/>
      <c r="D12" s="12">
        <v>505</v>
      </c>
      <c r="E12" s="14">
        <f t="shared" ref="E12:U12" si="1">SUM(E8:E11)</f>
        <v>15.1</v>
      </c>
      <c r="F12" s="14">
        <f t="shared" si="1"/>
        <v>16.100000000000001</v>
      </c>
      <c r="G12" s="14">
        <f t="shared" si="1"/>
        <v>70.8</v>
      </c>
      <c r="H12" s="14">
        <f t="shared" si="1"/>
        <v>499.75000000000006</v>
      </c>
      <c r="I12" s="14">
        <f t="shared" si="1"/>
        <v>0.2</v>
      </c>
      <c r="J12" s="14">
        <f t="shared" si="1"/>
        <v>10</v>
      </c>
      <c r="K12" s="14">
        <f t="shared" si="1"/>
        <v>141.19999999999999</v>
      </c>
      <c r="L12" s="14">
        <f t="shared" si="1"/>
        <v>1.1000000000000001</v>
      </c>
      <c r="M12" s="14">
        <f t="shared" si="1"/>
        <v>0</v>
      </c>
      <c r="N12" s="14">
        <f t="shared" si="1"/>
        <v>225.3</v>
      </c>
      <c r="O12" s="14">
        <f t="shared" si="1"/>
        <v>19.100000000000001</v>
      </c>
      <c r="P12" s="14">
        <f t="shared" si="1"/>
        <v>159.5</v>
      </c>
      <c r="Q12" s="14">
        <f t="shared" si="1"/>
        <v>4.2</v>
      </c>
      <c r="R12" s="14">
        <f t="shared" si="1"/>
        <v>346.7</v>
      </c>
      <c r="S12" s="14">
        <f t="shared" si="1"/>
        <v>0.22</v>
      </c>
      <c r="T12" s="14">
        <f t="shared" si="1"/>
        <v>0.5</v>
      </c>
      <c r="U12" s="14">
        <f t="shared" si="1"/>
        <v>1.6E-2</v>
      </c>
    </row>
    <row r="13" spans="1:21" ht="14.65" customHeight="1" x14ac:dyDescent="0.25">
      <c r="A13" s="71" t="s">
        <v>38</v>
      </c>
      <c r="B13" s="7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</row>
    <row r="14" spans="1:21" ht="12.4" customHeight="1" x14ac:dyDescent="0.25">
      <c r="A14" s="6">
        <v>2011</v>
      </c>
      <c r="B14" s="6">
        <v>385</v>
      </c>
      <c r="C14" s="7" t="s">
        <v>39</v>
      </c>
      <c r="D14" s="6">
        <v>200</v>
      </c>
      <c r="E14" s="8">
        <v>6</v>
      </c>
      <c r="F14" s="8">
        <v>5</v>
      </c>
      <c r="G14" s="8">
        <v>9.4</v>
      </c>
      <c r="H14" s="9">
        <f>E14*4.1+F14*9.3+G14*4.1</f>
        <v>109.63999999999999</v>
      </c>
      <c r="I14" s="8">
        <v>0.1</v>
      </c>
      <c r="J14" s="8">
        <v>1.1000000000000001</v>
      </c>
      <c r="K14" s="8">
        <v>0</v>
      </c>
      <c r="L14" s="8">
        <v>0</v>
      </c>
      <c r="M14" s="8">
        <v>0.2</v>
      </c>
      <c r="N14" s="8">
        <v>215.2</v>
      </c>
      <c r="O14" s="10">
        <v>23.6</v>
      </c>
      <c r="P14" s="8">
        <v>151.9</v>
      </c>
      <c r="Q14" s="10">
        <v>0.2</v>
      </c>
      <c r="R14" s="8">
        <v>8.1</v>
      </c>
      <c r="S14" s="8">
        <v>0</v>
      </c>
      <c r="T14" s="8">
        <v>0</v>
      </c>
      <c r="U14" s="8">
        <v>0</v>
      </c>
    </row>
    <row r="15" spans="1:21" ht="12.4" customHeight="1" x14ac:dyDescent="0.25">
      <c r="A15" s="124" t="s">
        <v>37</v>
      </c>
      <c r="B15" s="125"/>
      <c r="C15" s="125"/>
      <c r="D15" s="12">
        <v>200</v>
      </c>
      <c r="E15" s="14">
        <f t="shared" ref="E15:U15" si="2">SUM(E14)</f>
        <v>6</v>
      </c>
      <c r="F15" s="14">
        <f t="shared" si="2"/>
        <v>5</v>
      </c>
      <c r="G15" s="14">
        <f t="shared" si="2"/>
        <v>9.4</v>
      </c>
      <c r="H15" s="14">
        <f t="shared" si="2"/>
        <v>109.63999999999999</v>
      </c>
      <c r="I15" s="14">
        <f t="shared" si="2"/>
        <v>0.1</v>
      </c>
      <c r="J15" s="14">
        <f t="shared" si="2"/>
        <v>1.1000000000000001</v>
      </c>
      <c r="K15" s="14">
        <f t="shared" si="2"/>
        <v>0</v>
      </c>
      <c r="L15" s="14">
        <f t="shared" si="2"/>
        <v>0</v>
      </c>
      <c r="M15" s="14">
        <f t="shared" si="2"/>
        <v>0.2</v>
      </c>
      <c r="N15" s="14">
        <f t="shared" si="2"/>
        <v>215.2</v>
      </c>
      <c r="O15" s="14">
        <f t="shared" si="2"/>
        <v>23.6</v>
      </c>
      <c r="P15" s="14">
        <f t="shared" si="2"/>
        <v>151.9</v>
      </c>
      <c r="Q15" s="14">
        <f t="shared" si="2"/>
        <v>0.2</v>
      </c>
      <c r="R15" s="14">
        <f t="shared" si="2"/>
        <v>8.1</v>
      </c>
      <c r="S15" s="14">
        <f t="shared" si="2"/>
        <v>0</v>
      </c>
      <c r="T15" s="14">
        <f t="shared" si="2"/>
        <v>0</v>
      </c>
      <c r="U15" s="14">
        <f t="shared" si="2"/>
        <v>0</v>
      </c>
    </row>
    <row r="16" spans="1:21" ht="14.65" customHeight="1" x14ac:dyDescent="0.25">
      <c r="A16" s="17" t="s">
        <v>40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</row>
    <row r="17" spans="1:21" ht="12.4" customHeight="1" x14ac:dyDescent="0.25">
      <c r="A17" s="6">
        <v>2008</v>
      </c>
      <c r="B17" s="6">
        <v>2</v>
      </c>
      <c r="C17" s="7" t="s">
        <v>41</v>
      </c>
      <c r="D17" s="6">
        <v>60</v>
      </c>
      <c r="E17" s="8">
        <v>0.5</v>
      </c>
      <c r="F17" s="8">
        <v>0.1</v>
      </c>
      <c r="G17" s="8">
        <v>1</v>
      </c>
      <c r="H17" s="9">
        <f t="shared" ref="H17:H21" si="3">E17*4.1+F17*9.3+G17*4.1</f>
        <v>7.08</v>
      </c>
      <c r="I17" s="8">
        <v>0</v>
      </c>
      <c r="J17" s="8">
        <v>3</v>
      </c>
      <c r="K17" s="8">
        <v>0</v>
      </c>
      <c r="L17" s="8">
        <v>0</v>
      </c>
      <c r="M17" s="8">
        <v>0</v>
      </c>
      <c r="N17" s="8">
        <v>13.8</v>
      </c>
      <c r="O17" s="10">
        <v>8.4</v>
      </c>
      <c r="P17" s="8">
        <v>14.4</v>
      </c>
      <c r="Q17" s="10">
        <v>0.4</v>
      </c>
      <c r="R17" s="8">
        <v>84.6</v>
      </c>
      <c r="S17" s="8">
        <v>0</v>
      </c>
      <c r="T17" s="8">
        <v>0</v>
      </c>
      <c r="U17" s="8">
        <v>0</v>
      </c>
    </row>
    <row r="18" spans="1:21" ht="30.75" customHeight="1" x14ac:dyDescent="0.25">
      <c r="A18" s="6">
        <v>2011</v>
      </c>
      <c r="B18" s="6">
        <v>102</v>
      </c>
      <c r="C18" s="7" t="s">
        <v>42</v>
      </c>
      <c r="D18" s="6">
        <v>250</v>
      </c>
      <c r="E18" s="8">
        <v>7.5</v>
      </c>
      <c r="F18" s="8">
        <v>6.9</v>
      </c>
      <c r="G18" s="8">
        <v>18.899999999999999</v>
      </c>
      <c r="H18" s="9">
        <f t="shared" si="3"/>
        <v>172.40999999999997</v>
      </c>
      <c r="I18" s="8">
        <v>0.2</v>
      </c>
      <c r="J18" s="8">
        <v>4.7</v>
      </c>
      <c r="K18" s="8">
        <v>0.3</v>
      </c>
      <c r="L18" s="8">
        <v>0</v>
      </c>
      <c r="M18" s="8">
        <v>0.1</v>
      </c>
      <c r="N18" s="8">
        <v>36.9</v>
      </c>
      <c r="O18" s="10">
        <v>33.799999999999997</v>
      </c>
      <c r="P18" s="8">
        <v>94</v>
      </c>
      <c r="Q18" s="10">
        <v>2.1</v>
      </c>
      <c r="R18" s="8">
        <v>6.5</v>
      </c>
      <c r="S18" s="8">
        <v>0.08</v>
      </c>
      <c r="T18" s="8">
        <v>0</v>
      </c>
      <c r="U18" s="8">
        <v>0</v>
      </c>
    </row>
    <row r="19" spans="1:21" ht="24.6" customHeight="1" x14ac:dyDescent="0.25">
      <c r="A19" s="6">
        <v>2008</v>
      </c>
      <c r="B19" s="6">
        <v>133</v>
      </c>
      <c r="C19" s="7" t="s">
        <v>146</v>
      </c>
      <c r="D19" s="6">
        <v>200</v>
      </c>
      <c r="E19" s="8">
        <v>14.2</v>
      </c>
      <c r="F19" s="8">
        <v>17.2</v>
      </c>
      <c r="G19" s="8">
        <v>57.2</v>
      </c>
      <c r="H19" s="9">
        <f t="shared" si="3"/>
        <v>452.7</v>
      </c>
      <c r="I19" s="8">
        <v>0.2</v>
      </c>
      <c r="J19" s="8">
        <v>12.2</v>
      </c>
      <c r="K19" s="18">
        <v>247.1</v>
      </c>
      <c r="L19" s="8">
        <v>4</v>
      </c>
      <c r="M19" s="8">
        <v>0.4</v>
      </c>
      <c r="N19" s="8">
        <v>98.4</v>
      </c>
      <c r="O19" s="10">
        <v>45.2</v>
      </c>
      <c r="P19" s="8">
        <v>166.4</v>
      </c>
      <c r="Q19" s="10">
        <v>0</v>
      </c>
      <c r="R19" s="8">
        <v>104.1</v>
      </c>
      <c r="S19" s="8">
        <v>0</v>
      </c>
      <c r="T19" s="8">
        <v>1.1000000000000001</v>
      </c>
      <c r="U19" s="8">
        <v>0</v>
      </c>
    </row>
    <row r="20" spans="1:21" ht="12.4" customHeight="1" x14ac:dyDescent="0.25">
      <c r="A20" s="6">
        <v>2008</v>
      </c>
      <c r="B20" s="6">
        <v>436</v>
      </c>
      <c r="C20" s="7" t="s">
        <v>45</v>
      </c>
      <c r="D20" s="6">
        <v>180</v>
      </c>
      <c r="E20" s="8">
        <v>0.1</v>
      </c>
      <c r="F20" s="8">
        <v>0</v>
      </c>
      <c r="G20" s="8">
        <v>14.9</v>
      </c>
      <c r="H20" s="9">
        <f t="shared" si="3"/>
        <v>61.499999999999993</v>
      </c>
      <c r="I20" s="8">
        <v>0</v>
      </c>
      <c r="J20" s="8">
        <v>2.2999999999999998</v>
      </c>
      <c r="K20" s="8">
        <v>0</v>
      </c>
      <c r="L20" s="8">
        <v>0</v>
      </c>
      <c r="M20" s="8">
        <v>0</v>
      </c>
      <c r="N20" s="8">
        <v>13.3</v>
      </c>
      <c r="O20" s="10">
        <v>3.3</v>
      </c>
      <c r="P20" s="8">
        <v>2.9</v>
      </c>
      <c r="Q20" s="10">
        <v>0.1</v>
      </c>
      <c r="R20" s="8">
        <v>24.5</v>
      </c>
      <c r="S20" s="8">
        <v>0</v>
      </c>
      <c r="T20" s="8">
        <v>0</v>
      </c>
      <c r="U20" s="8">
        <v>0</v>
      </c>
    </row>
    <row r="21" spans="1:21" ht="12.4" customHeight="1" x14ac:dyDescent="0.25">
      <c r="A21" s="6">
        <v>2008</v>
      </c>
      <c r="B21" s="6" t="s">
        <v>35</v>
      </c>
      <c r="C21" s="7" t="s">
        <v>46</v>
      </c>
      <c r="D21" s="6">
        <v>20</v>
      </c>
      <c r="E21" s="8">
        <v>1.3</v>
      </c>
      <c r="F21" s="8">
        <v>0.2</v>
      </c>
      <c r="G21" s="8">
        <v>8.5</v>
      </c>
      <c r="H21" s="9">
        <f t="shared" si="3"/>
        <v>42.039999999999992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3.6</v>
      </c>
      <c r="O21" s="10">
        <v>3.8</v>
      </c>
      <c r="P21" s="8">
        <v>17.399999999999999</v>
      </c>
      <c r="Q21" s="10">
        <v>0.8</v>
      </c>
      <c r="R21" s="8">
        <v>27.2</v>
      </c>
      <c r="S21" s="8">
        <v>0.1</v>
      </c>
      <c r="T21" s="8">
        <v>0</v>
      </c>
      <c r="U21" s="8">
        <v>0</v>
      </c>
    </row>
    <row r="22" spans="1:21" ht="12.4" customHeight="1" x14ac:dyDescent="0.25">
      <c r="A22" s="124" t="s">
        <v>37</v>
      </c>
      <c r="B22" s="125"/>
      <c r="C22" s="125"/>
      <c r="D22" s="12">
        <f t="shared" ref="D22:U22" si="4">SUM(D17:D21)</f>
        <v>710</v>
      </c>
      <c r="E22" s="14">
        <f t="shared" si="4"/>
        <v>23.6</v>
      </c>
      <c r="F22" s="14">
        <f t="shared" si="4"/>
        <v>24.4</v>
      </c>
      <c r="G22" s="14">
        <f t="shared" si="4"/>
        <v>100.5</v>
      </c>
      <c r="H22" s="14">
        <f t="shared" si="4"/>
        <v>735.7299999999999</v>
      </c>
      <c r="I22" s="14">
        <f t="shared" si="4"/>
        <v>0.4</v>
      </c>
      <c r="J22" s="14">
        <f t="shared" si="4"/>
        <v>22.2</v>
      </c>
      <c r="K22" s="19">
        <f t="shared" si="4"/>
        <v>247.4</v>
      </c>
      <c r="L22" s="14">
        <f t="shared" si="4"/>
        <v>4</v>
      </c>
      <c r="M22" s="14">
        <f t="shared" si="4"/>
        <v>0.5</v>
      </c>
      <c r="N22" s="14">
        <f t="shared" si="4"/>
        <v>166.00000000000003</v>
      </c>
      <c r="O22" s="14">
        <f t="shared" si="4"/>
        <v>94.5</v>
      </c>
      <c r="P22" s="14">
        <f t="shared" si="4"/>
        <v>295.09999999999997</v>
      </c>
      <c r="Q22" s="14">
        <f t="shared" si="4"/>
        <v>3.4000000000000004</v>
      </c>
      <c r="R22" s="14">
        <f t="shared" si="4"/>
        <v>246.89999999999998</v>
      </c>
      <c r="S22" s="14">
        <f t="shared" si="4"/>
        <v>0.18</v>
      </c>
      <c r="T22" s="14">
        <f t="shared" si="4"/>
        <v>1.1000000000000001</v>
      </c>
      <c r="U22" s="14">
        <f t="shared" si="4"/>
        <v>0</v>
      </c>
    </row>
    <row r="23" spans="1:21" ht="12.4" customHeight="1" x14ac:dyDescent="0.25">
      <c r="A23" s="124" t="s">
        <v>47</v>
      </c>
      <c r="B23" s="125"/>
      <c r="C23" s="125"/>
      <c r="D23" s="126"/>
      <c r="E23" s="14">
        <f t="shared" ref="E23:R23" si="5">E12+E15+E22</f>
        <v>44.7</v>
      </c>
      <c r="F23" s="14">
        <f t="shared" si="5"/>
        <v>45.5</v>
      </c>
      <c r="G23" s="14">
        <f t="shared" si="5"/>
        <v>180.7</v>
      </c>
      <c r="H23" s="14">
        <f t="shared" si="5"/>
        <v>1345.12</v>
      </c>
      <c r="I23" s="14">
        <f t="shared" si="5"/>
        <v>0.70000000000000007</v>
      </c>
      <c r="J23" s="14">
        <f t="shared" si="5"/>
        <v>33.299999999999997</v>
      </c>
      <c r="K23" s="19">
        <f t="shared" si="5"/>
        <v>388.6</v>
      </c>
      <c r="L23" s="14">
        <f t="shared" si="5"/>
        <v>5.0999999999999996</v>
      </c>
      <c r="M23" s="14">
        <f t="shared" si="5"/>
        <v>0.7</v>
      </c>
      <c r="N23" s="14">
        <f t="shared" si="5"/>
        <v>606.5</v>
      </c>
      <c r="O23" s="14">
        <f t="shared" si="5"/>
        <v>137.19999999999999</v>
      </c>
      <c r="P23" s="14">
        <f t="shared" si="5"/>
        <v>606.5</v>
      </c>
      <c r="Q23" s="14">
        <f t="shared" si="5"/>
        <v>7.8000000000000007</v>
      </c>
      <c r="R23" s="14">
        <f t="shared" si="5"/>
        <v>601.70000000000005</v>
      </c>
      <c r="S23" s="14">
        <v>0.5</v>
      </c>
      <c r="T23" s="14">
        <f>T12+T15+T22</f>
        <v>1.6</v>
      </c>
      <c r="U23" s="20">
        <f>U12+U15+U22</f>
        <v>1.6E-2</v>
      </c>
    </row>
    <row r="24" spans="1:21" ht="14.25" customHeight="1" x14ac:dyDescent="0.25">
      <c r="A24" s="124" t="s">
        <v>48</v>
      </c>
      <c r="B24" s="125"/>
      <c r="C24" s="125"/>
      <c r="D24" s="125"/>
      <c r="E24" s="21">
        <v>1</v>
      </c>
      <c r="F24" s="21">
        <v>1</v>
      </c>
      <c r="G24" s="21">
        <v>4</v>
      </c>
      <c r="H24" s="22" t="s">
        <v>35</v>
      </c>
      <c r="I24" s="22" t="s">
        <v>35</v>
      </c>
      <c r="J24" s="22" t="s">
        <v>35</v>
      </c>
      <c r="K24" s="22" t="s">
        <v>35</v>
      </c>
      <c r="L24" s="22" t="s">
        <v>35</v>
      </c>
      <c r="M24" s="22" t="s">
        <v>35</v>
      </c>
      <c r="N24" s="22" t="s">
        <v>35</v>
      </c>
      <c r="O24" s="22" t="s">
        <v>35</v>
      </c>
      <c r="P24" s="22" t="s">
        <v>35</v>
      </c>
      <c r="Q24" s="22" t="s">
        <v>35</v>
      </c>
      <c r="R24" s="22" t="s">
        <v>35</v>
      </c>
      <c r="S24" s="22" t="s">
        <v>35</v>
      </c>
      <c r="T24" s="22" t="s">
        <v>35</v>
      </c>
      <c r="U24" s="22" t="s">
        <v>35</v>
      </c>
    </row>
    <row r="25" spans="1:21" ht="14.25" customHeight="1" x14ac:dyDescent="0.25">
      <c r="A25" s="23"/>
      <c r="B25" s="23"/>
      <c r="C25" s="23"/>
      <c r="D25" s="23"/>
      <c r="E25" s="24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4.25" customHeight="1" x14ac:dyDescent="0.25">
      <c r="A26" s="23"/>
      <c r="B26" s="23"/>
      <c r="C26" s="23"/>
      <c r="D26" s="23"/>
      <c r="E26" s="24"/>
      <c r="F26" s="24"/>
      <c r="G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4.25" customHeight="1" x14ac:dyDescent="0.25">
      <c r="A27" s="23"/>
      <c r="B27" s="23"/>
      <c r="C27" s="23"/>
      <c r="D27" s="23"/>
      <c r="E27" s="24"/>
      <c r="F27" s="24"/>
      <c r="G27" s="2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4.25" customHeight="1" x14ac:dyDescent="0.25">
      <c r="A28" s="23"/>
      <c r="B28" s="23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4.25" customHeight="1" x14ac:dyDescent="0.25">
      <c r="A29" s="23"/>
      <c r="B29" s="23"/>
      <c r="C29" s="23"/>
      <c r="D29" s="23"/>
      <c r="E29" s="24"/>
      <c r="F29" s="24"/>
      <c r="G29" s="24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4.25" customHeight="1" x14ac:dyDescent="0.25">
      <c r="A30" s="23"/>
      <c r="B30" s="23"/>
      <c r="C30" s="23"/>
      <c r="D30" s="23"/>
      <c r="E30" s="24"/>
      <c r="F30" s="24"/>
      <c r="G30" s="24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4.25" customHeight="1" x14ac:dyDescent="0.25">
      <c r="A31" s="132" t="s">
        <v>99</v>
      </c>
      <c r="B31" s="132"/>
      <c r="C31" s="132"/>
      <c r="D31" s="132" t="s">
        <v>98</v>
      </c>
      <c r="E31" s="132"/>
      <c r="F31" s="132"/>
      <c r="G31" s="132"/>
      <c r="H31" s="13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4.25" customHeight="1" x14ac:dyDescent="0.25">
      <c r="A32" s="132" t="s">
        <v>1</v>
      </c>
      <c r="B32" s="132"/>
      <c r="C32" s="132"/>
      <c r="D32" s="132" t="s">
        <v>2</v>
      </c>
      <c r="E32" s="132"/>
      <c r="F32" s="132"/>
      <c r="G32" s="132"/>
      <c r="H32" s="13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4.25" customHeight="1" x14ac:dyDescent="0.25">
      <c r="A33" s="144" t="s">
        <v>3</v>
      </c>
      <c r="B33" s="144"/>
      <c r="C33" s="144"/>
      <c r="D33" s="144" t="s">
        <v>4</v>
      </c>
      <c r="E33" s="144"/>
      <c r="F33" s="144"/>
      <c r="G33" s="144"/>
      <c r="H33" s="144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4.2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ht="33" customHeight="1" x14ac:dyDescent="0.25">
      <c r="A35" s="133" t="s">
        <v>5</v>
      </c>
      <c r="B35" s="133" t="s">
        <v>6</v>
      </c>
      <c r="C35" s="135" t="s">
        <v>7</v>
      </c>
      <c r="D35" s="133" t="s">
        <v>8</v>
      </c>
      <c r="E35" s="129" t="s">
        <v>9</v>
      </c>
      <c r="F35" s="130"/>
      <c r="G35" s="131"/>
      <c r="H35" s="127" t="s">
        <v>10</v>
      </c>
      <c r="I35" s="129" t="s">
        <v>11</v>
      </c>
      <c r="J35" s="130"/>
      <c r="K35" s="130"/>
      <c r="L35" s="130"/>
      <c r="M35" s="131"/>
      <c r="N35" s="129" t="s">
        <v>12</v>
      </c>
      <c r="O35" s="130"/>
      <c r="P35" s="130"/>
      <c r="Q35" s="130"/>
      <c r="R35" s="130"/>
      <c r="S35" s="130"/>
      <c r="T35" s="130"/>
      <c r="U35" s="131"/>
    </row>
    <row r="36" spans="1:21" ht="31.15" customHeight="1" x14ac:dyDescent="0.25">
      <c r="A36" s="134"/>
      <c r="B36" s="134"/>
      <c r="C36" s="136"/>
      <c r="D36" s="134"/>
      <c r="E36" s="1" t="s">
        <v>13</v>
      </c>
      <c r="F36" s="1" t="s">
        <v>14</v>
      </c>
      <c r="G36" s="1" t="s">
        <v>15</v>
      </c>
      <c r="H36" s="128"/>
      <c r="I36" s="1" t="s">
        <v>16</v>
      </c>
      <c r="J36" s="1" t="s">
        <v>17</v>
      </c>
      <c r="K36" s="1" t="s">
        <v>18</v>
      </c>
      <c r="L36" s="1" t="s">
        <v>19</v>
      </c>
      <c r="M36" s="1" t="s">
        <v>20</v>
      </c>
      <c r="N36" s="1" t="s">
        <v>21</v>
      </c>
      <c r="O36" s="2" t="s">
        <v>22</v>
      </c>
      <c r="P36" s="1" t="s">
        <v>23</v>
      </c>
      <c r="Q36" s="2" t="s">
        <v>24</v>
      </c>
      <c r="R36" s="1" t="s">
        <v>25</v>
      </c>
      <c r="S36" s="1" t="s">
        <v>26</v>
      </c>
      <c r="T36" s="1" t="s">
        <v>27</v>
      </c>
      <c r="U36" s="1" t="s">
        <v>28</v>
      </c>
    </row>
    <row r="37" spans="1:21" ht="14.65" customHeight="1" x14ac:dyDescent="0.25">
      <c r="A37" s="3" t="s">
        <v>29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</row>
    <row r="38" spans="1:21" ht="17.45" customHeight="1" x14ac:dyDescent="0.25">
      <c r="A38" s="6">
        <v>2008</v>
      </c>
      <c r="B38" s="6">
        <v>214</v>
      </c>
      <c r="C38" s="7" t="s">
        <v>145</v>
      </c>
      <c r="D38" s="6">
        <v>150</v>
      </c>
      <c r="E38" s="8">
        <v>11.7</v>
      </c>
      <c r="F38" s="8">
        <v>14.4</v>
      </c>
      <c r="G38" s="8">
        <v>29.7</v>
      </c>
      <c r="H38" s="9">
        <f>E38*4.1+F38*9.3+G38*4.1</f>
        <v>303.65999999999997</v>
      </c>
      <c r="I38" s="8">
        <v>0</v>
      </c>
      <c r="J38" s="8">
        <v>0.4</v>
      </c>
      <c r="K38" s="18">
        <v>123.6</v>
      </c>
      <c r="L38" s="8">
        <v>0.1</v>
      </c>
      <c r="M38" s="8">
        <v>0.1</v>
      </c>
      <c r="N38" s="8">
        <v>120.4</v>
      </c>
      <c r="O38" s="10">
        <v>8.4</v>
      </c>
      <c r="P38" s="8">
        <v>2.2000000000000002</v>
      </c>
      <c r="Q38" s="10">
        <v>0.1</v>
      </c>
      <c r="R38" s="8">
        <v>87.2</v>
      </c>
      <c r="S38" s="8">
        <v>0.12</v>
      </c>
      <c r="T38" s="8">
        <v>0</v>
      </c>
      <c r="U38" s="27">
        <v>1.6E-2</v>
      </c>
    </row>
    <row r="39" spans="1:21" ht="22.9" customHeight="1" x14ac:dyDescent="0.25">
      <c r="A39" s="6">
        <v>2008</v>
      </c>
      <c r="B39" s="6">
        <v>431</v>
      </c>
      <c r="C39" s="7" t="s">
        <v>50</v>
      </c>
      <c r="D39" s="6" t="s">
        <v>51</v>
      </c>
      <c r="E39" s="8">
        <v>0</v>
      </c>
      <c r="F39" s="8">
        <v>0</v>
      </c>
      <c r="G39" s="8">
        <v>9.8000000000000007</v>
      </c>
      <c r="H39" s="9">
        <f>E39*4.1+F39*9.3+G39*4.1</f>
        <v>40.18</v>
      </c>
      <c r="I39" s="8">
        <v>0</v>
      </c>
      <c r="J39" s="8">
        <v>0.8</v>
      </c>
      <c r="K39" s="8">
        <v>0</v>
      </c>
      <c r="L39" s="8">
        <v>0</v>
      </c>
      <c r="M39" s="8">
        <v>0</v>
      </c>
      <c r="N39" s="8">
        <v>7.4</v>
      </c>
      <c r="O39" s="10">
        <v>1.8</v>
      </c>
      <c r="P39" s="8">
        <v>1</v>
      </c>
      <c r="Q39" s="10">
        <v>0</v>
      </c>
      <c r="R39" s="8">
        <v>8.9</v>
      </c>
      <c r="S39" s="8">
        <v>0</v>
      </c>
      <c r="T39" s="8">
        <v>0</v>
      </c>
      <c r="U39" s="8">
        <v>0</v>
      </c>
    </row>
    <row r="40" spans="1:21" ht="12.4" customHeight="1" x14ac:dyDescent="0.25">
      <c r="A40" s="6">
        <v>2008</v>
      </c>
      <c r="B40" s="6" t="s">
        <v>35</v>
      </c>
      <c r="C40" s="7" t="s">
        <v>79</v>
      </c>
      <c r="D40" s="6">
        <v>50</v>
      </c>
      <c r="E40" s="8">
        <v>3</v>
      </c>
      <c r="F40" s="8">
        <v>1.2</v>
      </c>
      <c r="G40" s="8">
        <v>20.6</v>
      </c>
      <c r="H40" s="9">
        <f>E40*4.1+F40*9.3+G40*4.1</f>
        <v>107.91999999999999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3.8</v>
      </c>
      <c r="O40" s="10">
        <v>2.6</v>
      </c>
      <c r="P40" s="8">
        <v>13</v>
      </c>
      <c r="Q40" s="10">
        <v>0.2</v>
      </c>
      <c r="R40" s="8">
        <v>18.399999999999999</v>
      </c>
      <c r="S40" s="8">
        <v>0</v>
      </c>
      <c r="T40" s="8">
        <v>0</v>
      </c>
      <c r="U40" s="8">
        <v>0</v>
      </c>
    </row>
    <row r="41" spans="1:21" ht="12.4" customHeight="1" x14ac:dyDescent="0.25">
      <c r="A41" s="6">
        <v>2008</v>
      </c>
      <c r="B41" s="6" t="s">
        <v>35</v>
      </c>
      <c r="C41" s="7" t="s">
        <v>54</v>
      </c>
      <c r="D41" s="6">
        <v>100</v>
      </c>
      <c r="E41" s="8">
        <v>0.8</v>
      </c>
      <c r="F41" s="8">
        <v>0.2</v>
      </c>
      <c r="G41" s="8">
        <v>7.5</v>
      </c>
      <c r="H41" s="9">
        <f t="shared" ref="H41" si="6">E41*4.1+F41*9.3+G41*4.1</f>
        <v>35.89</v>
      </c>
      <c r="I41" s="8">
        <v>0.1</v>
      </c>
      <c r="J41" s="8">
        <v>7.9</v>
      </c>
      <c r="K41" s="8">
        <v>0</v>
      </c>
      <c r="L41" s="8">
        <v>0</v>
      </c>
      <c r="M41" s="8">
        <v>0</v>
      </c>
      <c r="N41" s="8">
        <v>34.9</v>
      </c>
      <c r="O41" s="10">
        <v>11</v>
      </c>
      <c r="P41" s="8">
        <v>17</v>
      </c>
      <c r="Q41" s="10">
        <v>0.1</v>
      </c>
      <c r="R41" s="8">
        <v>154.69999999999999</v>
      </c>
      <c r="S41" s="8">
        <v>0</v>
      </c>
      <c r="T41" s="8">
        <v>0.1</v>
      </c>
      <c r="U41" s="8">
        <v>0</v>
      </c>
    </row>
    <row r="42" spans="1:21" ht="12.4" customHeight="1" x14ac:dyDescent="0.25">
      <c r="A42" s="124" t="s">
        <v>37</v>
      </c>
      <c r="B42" s="125"/>
      <c r="C42" s="125"/>
      <c r="D42" s="12">
        <v>500</v>
      </c>
      <c r="E42" s="13">
        <f t="shared" ref="E42:U42" si="7">SUM(E38:E41)</f>
        <v>15.5</v>
      </c>
      <c r="F42" s="13">
        <f t="shared" si="7"/>
        <v>15.799999999999999</v>
      </c>
      <c r="G42" s="13">
        <f t="shared" si="7"/>
        <v>67.599999999999994</v>
      </c>
      <c r="H42" s="13">
        <f t="shared" si="7"/>
        <v>487.65</v>
      </c>
      <c r="I42" s="13">
        <f t="shared" si="7"/>
        <v>0.1</v>
      </c>
      <c r="J42" s="28">
        <f t="shared" si="7"/>
        <v>9.1000000000000014</v>
      </c>
      <c r="K42" s="29">
        <f t="shared" si="7"/>
        <v>123.6</v>
      </c>
      <c r="L42" s="13">
        <f t="shared" si="7"/>
        <v>0.1</v>
      </c>
      <c r="M42" s="13">
        <f t="shared" si="7"/>
        <v>0.1</v>
      </c>
      <c r="N42" s="29">
        <f t="shared" si="7"/>
        <v>166.50000000000003</v>
      </c>
      <c r="O42" s="13">
        <f t="shared" si="7"/>
        <v>23.8</v>
      </c>
      <c r="P42" s="13">
        <f t="shared" si="7"/>
        <v>33.200000000000003</v>
      </c>
      <c r="Q42" s="13">
        <f t="shared" si="7"/>
        <v>0.4</v>
      </c>
      <c r="R42" s="13">
        <f t="shared" si="7"/>
        <v>269.2</v>
      </c>
      <c r="S42" s="13">
        <f t="shared" si="7"/>
        <v>0.12</v>
      </c>
      <c r="T42" s="29">
        <f t="shared" si="7"/>
        <v>0.1</v>
      </c>
      <c r="U42" s="41">
        <f t="shared" si="7"/>
        <v>1.6E-2</v>
      </c>
    </row>
    <row r="43" spans="1:21" ht="14.65" customHeight="1" x14ac:dyDescent="0.25">
      <c r="A43" s="17" t="s">
        <v>38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6"/>
    </row>
    <row r="44" spans="1:21" ht="12.4" customHeight="1" x14ac:dyDescent="0.25">
      <c r="A44" s="6">
        <v>2011</v>
      </c>
      <c r="B44" s="6">
        <v>385</v>
      </c>
      <c r="C44" s="7" t="s">
        <v>39</v>
      </c>
      <c r="D44" s="6">
        <v>200</v>
      </c>
      <c r="E44" s="8">
        <v>6</v>
      </c>
      <c r="F44" s="8">
        <v>5</v>
      </c>
      <c r="G44" s="8">
        <v>9.4</v>
      </c>
      <c r="H44" s="9">
        <f>E44*4.1+F44*9.3+G44*4.1</f>
        <v>109.63999999999999</v>
      </c>
      <c r="I44" s="8">
        <v>0.1</v>
      </c>
      <c r="J44" s="8">
        <v>1.1000000000000001</v>
      </c>
      <c r="K44" s="8">
        <v>0</v>
      </c>
      <c r="L44" s="8">
        <v>0</v>
      </c>
      <c r="M44" s="8">
        <v>0.2</v>
      </c>
      <c r="N44" s="8">
        <v>215.2</v>
      </c>
      <c r="O44" s="10">
        <v>23.6</v>
      </c>
      <c r="P44" s="8">
        <v>151.9</v>
      </c>
      <c r="Q44" s="10">
        <v>0.2</v>
      </c>
      <c r="R44" s="8">
        <v>8.1</v>
      </c>
      <c r="S44" s="8">
        <v>0</v>
      </c>
      <c r="T44" s="8">
        <v>0</v>
      </c>
      <c r="U44" s="8">
        <v>0</v>
      </c>
    </row>
    <row r="45" spans="1:21" ht="12.4" customHeight="1" x14ac:dyDescent="0.25">
      <c r="A45" s="124" t="s">
        <v>37</v>
      </c>
      <c r="B45" s="125"/>
      <c r="C45" s="125"/>
      <c r="D45" s="12">
        <v>200</v>
      </c>
      <c r="E45" s="14">
        <f t="shared" ref="E45:U45" si="8">SUM(E44)</f>
        <v>6</v>
      </c>
      <c r="F45" s="14">
        <f t="shared" si="8"/>
        <v>5</v>
      </c>
      <c r="G45" s="14">
        <f t="shared" si="8"/>
        <v>9.4</v>
      </c>
      <c r="H45" s="14">
        <f t="shared" si="8"/>
        <v>109.63999999999999</v>
      </c>
      <c r="I45" s="14">
        <f t="shared" si="8"/>
        <v>0.1</v>
      </c>
      <c r="J45" s="14">
        <f t="shared" si="8"/>
        <v>1.1000000000000001</v>
      </c>
      <c r="K45" s="14">
        <f t="shared" si="8"/>
        <v>0</v>
      </c>
      <c r="L45" s="14">
        <f t="shared" si="8"/>
        <v>0</v>
      </c>
      <c r="M45" s="14">
        <f t="shared" si="8"/>
        <v>0.2</v>
      </c>
      <c r="N45" s="14">
        <f t="shared" si="8"/>
        <v>215.2</v>
      </c>
      <c r="O45" s="14">
        <f t="shared" si="8"/>
        <v>23.6</v>
      </c>
      <c r="P45" s="14">
        <f t="shared" si="8"/>
        <v>151.9</v>
      </c>
      <c r="Q45" s="14">
        <f t="shared" si="8"/>
        <v>0.2</v>
      </c>
      <c r="R45" s="14">
        <f t="shared" si="8"/>
        <v>8.1</v>
      </c>
      <c r="S45" s="14">
        <f t="shared" si="8"/>
        <v>0</v>
      </c>
      <c r="T45" s="14">
        <f t="shared" si="8"/>
        <v>0</v>
      </c>
      <c r="U45" s="14">
        <f t="shared" si="8"/>
        <v>0</v>
      </c>
    </row>
    <row r="46" spans="1:21" ht="14.65" customHeight="1" x14ac:dyDescent="0.25">
      <c r="A46" s="17" t="s">
        <v>40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6"/>
    </row>
    <row r="47" spans="1:21" ht="12.4" customHeight="1" x14ac:dyDescent="0.25">
      <c r="A47" s="6">
        <v>2008</v>
      </c>
      <c r="B47" s="6">
        <v>3</v>
      </c>
      <c r="C47" s="7" t="s">
        <v>55</v>
      </c>
      <c r="D47" s="6">
        <v>60</v>
      </c>
      <c r="E47" s="8">
        <v>0.7</v>
      </c>
      <c r="F47" s="8">
        <v>0.1</v>
      </c>
      <c r="G47" s="8">
        <v>2.2999999999999998</v>
      </c>
      <c r="H47" s="9">
        <f t="shared" ref="H47:H49" si="9">E47*4.1+F47*9.3+G47*4.1</f>
        <v>13.229999999999997</v>
      </c>
      <c r="I47" s="8">
        <v>0</v>
      </c>
      <c r="J47" s="8">
        <v>15.1</v>
      </c>
      <c r="K47" s="8">
        <v>67.2</v>
      </c>
      <c r="L47" s="8">
        <v>0</v>
      </c>
      <c r="M47" s="8">
        <v>0</v>
      </c>
      <c r="N47" s="8">
        <v>8.4</v>
      </c>
      <c r="O47" s="10">
        <v>12.1</v>
      </c>
      <c r="P47" s="8">
        <v>15.7</v>
      </c>
      <c r="Q47" s="10">
        <v>0.6</v>
      </c>
      <c r="R47" s="8">
        <v>174.9</v>
      </c>
      <c r="S47" s="8">
        <v>0.02</v>
      </c>
      <c r="T47" s="8">
        <v>0</v>
      </c>
      <c r="U47" s="8">
        <v>0</v>
      </c>
    </row>
    <row r="48" spans="1:21" ht="37.15" customHeight="1" x14ac:dyDescent="0.25">
      <c r="A48" s="6">
        <v>2011</v>
      </c>
      <c r="B48" s="6">
        <v>88</v>
      </c>
      <c r="C48" s="7" t="s">
        <v>56</v>
      </c>
      <c r="D48" s="6">
        <v>250</v>
      </c>
      <c r="E48" s="8">
        <v>5</v>
      </c>
      <c r="F48" s="8">
        <v>9</v>
      </c>
      <c r="G48" s="8">
        <v>29.4</v>
      </c>
      <c r="H48" s="9">
        <f t="shared" si="9"/>
        <v>224.73999999999998</v>
      </c>
      <c r="I48" s="8">
        <v>0.1</v>
      </c>
      <c r="J48" s="8">
        <v>3.6</v>
      </c>
      <c r="K48" s="8">
        <v>92.7</v>
      </c>
      <c r="L48" s="8">
        <v>0</v>
      </c>
      <c r="M48" s="8">
        <v>0.1</v>
      </c>
      <c r="N48" s="8">
        <v>57.4</v>
      </c>
      <c r="O48" s="10">
        <v>25.2</v>
      </c>
      <c r="P48" s="8">
        <v>65.099999999999994</v>
      </c>
      <c r="Q48" s="10">
        <v>1.2</v>
      </c>
      <c r="R48" s="8">
        <v>7.8</v>
      </c>
      <c r="S48" s="8">
        <v>0.03</v>
      </c>
      <c r="T48" s="8">
        <v>0</v>
      </c>
      <c r="U48" s="8">
        <v>0</v>
      </c>
    </row>
    <row r="49" spans="1:21" ht="23.45" customHeight="1" x14ac:dyDescent="0.25">
      <c r="A49" s="6">
        <v>2011</v>
      </c>
      <c r="B49" s="6">
        <v>291</v>
      </c>
      <c r="C49" s="7" t="s">
        <v>147</v>
      </c>
      <c r="D49" s="6">
        <v>200</v>
      </c>
      <c r="E49" s="8">
        <v>16.600000000000001</v>
      </c>
      <c r="F49" s="8">
        <v>14.2</v>
      </c>
      <c r="G49" s="8">
        <v>50.4</v>
      </c>
      <c r="H49" s="9">
        <f t="shared" si="9"/>
        <v>406.76</v>
      </c>
      <c r="I49" s="8">
        <v>0.3</v>
      </c>
      <c r="J49" s="8">
        <v>3.5</v>
      </c>
      <c r="K49" s="8">
        <v>101.1</v>
      </c>
      <c r="L49" s="8">
        <v>5.2</v>
      </c>
      <c r="M49" s="8">
        <v>0.37</v>
      </c>
      <c r="N49" s="8">
        <v>414.1</v>
      </c>
      <c r="O49" s="10">
        <v>44.5</v>
      </c>
      <c r="P49" s="8">
        <v>305.10000000000002</v>
      </c>
      <c r="Q49" s="10">
        <v>3.2</v>
      </c>
      <c r="R49" s="8">
        <v>98.2</v>
      </c>
      <c r="S49" s="8">
        <v>0.3</v>
      </c>
      <c r="T49" s="8">
        <v>1.5</v>
      </c>
      <c r="U49" s="8">
        <v>0</v>
      </c>
    </row>
    <row r="50" spans="1:21" ht="21.75" customHeight="1" x14ac:dyDescent="0.25">
      <c r="A50" s="6">
        <v>2008</v>
      </c>
      <c r="B50" s="6">
        <v>430</v>
      </c>
      <c r="C50" s="7" t="s">
        <v>31</v>
      </c>
      <c r="D50" s="6" t="s">
        <v>32</v>
      </c>
      <c r="E50" s="8">
        <v>0</v>
      </c>
      <c r="F50" s="8">
        <v>0</v>
      </c>
      <c r="G50" s="8">
        <v>9.6999999999999993</v>
      </c>
      <c r="H50" s="9">
        <f>E50*4.1+F50*9.3+G50*4.1</f>
        <v>39.769999999999996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5.9</v>
      </c>
      <c r="O50" s="10">
        <v>1.3</v>
      </c>
      <c r="P50" s="8">
        <v>0</v>
      </c>
      <c r="Q50" s="10">
        <v>0</v>
      </c>
      <c r="R50" s="8">
        <v>0.7</v>
      </c>
      <c r="S50" s="8">
        <v>0</v>
      </c>
      <c r="T50" s="8">
        <v>0</v>
      </c>
      <c r="U50" s="8">
        <v>0</v>
      </c>
    </row>
    <row r="51" spans="1:21" ht="12.4" customHeight="1" x14ac:dyDescent="0.25">
      <c r="A51" s="6">
        <v>2008</v>
      </c>
      <c r="B51" s="6" t="s">
        <v>35</v>
      </c>
      <c r="C51" s="7" t="s">
        <v>46</v>
      </c>
      <c r="D51" s="6">
        <v>20</v>
      </c>
      <c r="E51" s="8">
        <v>1.3</v>
      </c>
      <c r="F51" s="8">
        <v>0.2</v>
      </c>
      <c r="G51" s="8">
        <v>8.5</v>
      </c>
      <c r="H51" s="9">
        <f t="shared" ref="H51" si="10">E51*4.1+F51*9.3+G51*4.1</f>
        <v>42.039999999999992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3.6</v>
      </c>
      <c r="O51" s="10">
        <v>3.8</v>
      </c>
      <c r="P51" s="8">
        <v>17.399999999999999</v>
      </c>
      <c r="Q51" s="10">
        <v>0.8</v>
      </c>
      <c r="R51" s="8">
        <v>27.2</v>
      </c>
      <c r="S51" s="8">
        <v>0.1</v>
      </c>
      <c r="T51" s="8">
        <v>0</v>
      </c>
      <c r="U51" s="8">
        <v>0</v>
      </c>
    </row>
    <row r="52" spans="1:21" ht="12.4" customHeight="1" x14ac:dyDescent="0.25">
      <c r="A52" s="124" t="s">
        <v>37</v>
      </c>
      <c r="B52" s="125"/>
      <c r="C52" s="125"/>
      <c r="D52" s="12">
        <v>780</v>
      </c>
      <c r="E52" s="13">
        <f t="shared" ref="E52:U52" si="11">SUM(E47:E51)</f>
        <v>23.6</v>
      </c>
      <c r="F52" s="13">
        <f t="shared" si="11"/>
        <v>23.499999999999996</v>
      </c>
      <c r="G52" s="13">
        <f t="shared" si="11"/>
        <v>100.3</v>
      </c>
      <c r="H52" s="13">
        <f>SUM(H47:H51)</f>
        <v>726.54</v>
      </c>
      <c r="I52" s="13">
        <f t="shared" si="11"/>
        <v>0.4</v>
      </c>
      <c r="J52" s="28">
        <f t="shared" si="11"/>
        <v>22.2</v>
      </c>
      <c r="K52" s="29">
        <f t="shared" si="11"/>
        <v>261</v>
      </c>
      <c r="L52" s="13">
        <f t="shared" si="11"/>
        <v>5.2</v>
      </c>
      <c r="M52" s="13">
        <f t="shared" si="11"/>
        <v>0.47</v>
      </c>
      <c r="N52" s="29">
        <f>SUM(N47:N51)</f>
        <v>489.40000000000003</v>
      </c>
      <c r="O52" s="13">
        <f t="shared" si="11"/>
        <v>86.899999999999991</v>
      </c>
      <c r="P52" s="28">
        <f t="shared" si="11"/>
        <v>403.3</v>
      </c>
      <c r="Q52" s="13">
        <f t="shared" si="11"/>
        <v>5.8</v>
      </c>
      <c r="R52" s="13">
        <f t="shared" si="11"/>
        <v>308.8</v>
      </c>
      <c r="S52" s="13">
        <f>SUM(S47:S51)</f>
        <v>0.44999999999999996</v>
      </c>
      <c r="T52" s="28">
        <f t="shared" si="11"/>
        <v>1.5</v>
      </c>
      <c r="U52" s="13">
        <f t="shared" si="11"/>
        <v>0</v>
      </c>
    </row>
    <row r="53" spans="1:21" ht="12.4" customHeight="1" x14ac:dyDescent="0.25">
      <c r="A53" s="124" t="s">
        <v>47</v>
      </c>
      <c r="B53" s="125"/>
      <c r="C53" s="125"/>
      <c r="D53" s="126"/>
      <c r="E53" s="13">
        <f t="shared" ref="E53:U53" si="12">E42+E45+E52</f>
        <v>45.1</v>
      </c>
      <c r="F53" s="13">
        <f t="shared" si="12"/>
        <v>44.3</v>
      </c>
      <c r="G53" s="13">
        <f t="shared" si="12"/>
        <v>177.3</v>
      </c>
      <c r="H53" s="13">
        <f t="shared" si="12"/>
        <v>1323.83</v>
      </c>
      <c r="I53" s="13">
        <f t="shared" si="12"/>
        <v>0.60000000000000009</v>
      </c>
      <c r="J53" s="28">
        <f t="shared" si="12"/>
        <v>32.4</v>
      </c>
      <c r="K53" s="29">
        <f t="shared" si="12"/>
        <v>384.6</v>
      </c>
      <c r="L53" s="13">
        <f t="shared" si="12"/>
        <v>5.3</v>
      </c>
      <c r="M53" s="13">
        <f t="shared" si="12"/>
        <v>0.77</v>
      </c>
      <c r="N53" s="29">
        <f t="shared" si="12"/>
        <v>871.10000000000014</v>
      </c>
      <c r="O53" s="28">
        <f t="shared" si="12"/>
        <v>134.30000000000001</v>
      </c>
      <c r="P53" s="28">
        <f t="shared" si="12"/>
        <v>588.40000000000009</v>
      </c>
      <c r="Q53" s="13">
        <f t="shared" si="12"/>
        <v>6.4</v>
      </c>
      <c r="R53" s="28">
        <f t="shared" si="12"/>
        <v>586.1</v>
      </c>
      <c r="S53" s="13">
        <f t="shared" si="12"/>
        <v>0.56999999999999995</v>
      </c>
      <c r="T53" s="28">
        <f t="shared" si="12"/>
        <v>1.6</v>
      </c>
      <c r="U53" s="20">
        <f t="shared" si="12"/>
        <v>1.6E-2</v>
      </c>
    </row>
    <row r="54" spans="1:21" ht="14.25" customHeight="1" x14ac:dyDescent="0.25">
      <c r="A54" s="142" t="s">
        <v>48</v>
      </c>
      <c r="B54" s="143"/>
      <c r="C54" s="143"/>
      <c r="D54" s="143"/>
      <c r="E54" s="30">
        <v>1</v>
      </c>
      <c r="F54" s="30">
        <v>4</v>
      </c>
      <c r="G54" s="30">
        <v>4</v>
      </c>
      <c r="H54" s="22" t="s">
        <v>35</v>
      </c>
      <c r="I54" s="22" t="s">
        <v>35</v>
      </c>
      <c r="J54" s="22" t="s">
        <v>35</v>
      </c>
      <c r="K54" s="22" t="s">
        <v>35</v>
      </c>
      <c r="L54" s="22" t="s">
        <v>35</v>
      </c>
      <c r="M54" s="22" t="s">
        <v>35</v>
      </c>
      <c r="N54" s="22" t="s">
        <v>35</v>
      </c>
      <c r="O54" s="22" t="s">
        <v>35</v>
      </c>
      <c r="P54" s="22" t="s">
        <v>35</v>
      </c>
      <c r="Q54" s="22" t="s">
        <v>35</v>
      </c>
      <c r="R54" s="22" t="s">
        <v>35</v>
      </c>
      <c r="S54" s="22" t="s">
        <v>35</v>
      </c>
      <c r="T54" s="22" t="s">
        <v>35</v>
      </c>
      <c r="U54" s="22" t="s">
        <v>35</v>
      </c>
    </row>
    <row r="55" spans="1:21" ht="14.25" customHeight="1" x14ac:dyDescent="0.25">
      <c r="A55" s="23"/>
      <c r="B55" s="23"/>
      <c r="C55" s="23"/>
      <c r="D55" s="23"/>
      <c r="E55" s="24"/>
      <c r="F55" s="24"/>
      <c r="G55" s="24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4.25" customHeight="1" x14ac:dyDescent="0.25">
      <c r="A56" s="23"/>
      <c r="B56" s="23"/>
      <c r="C56" s="23"/>
      <c r="D56" s="23"/>
      <c r="E56" s="24"/>
      <c r="F56" s="24"/>
      <c r="G56" s="24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4.25" customHeight="1" x14ac:dyDescent="0.25">
      <c r="A57" s="23"/>
      <c r="B57" s="23"/>
      <c r="C57" s="23"/>
      <c r="D57" s="23"/>
      <c r="E57" s="24"/>
      <c r="F57" s="24"/>
      <c r="G57" s="24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4.25" customHeight="1" x14ac:dyDescent="0.25">
      <c r="A58" s="23"/>
      <c r="B58" s="23"/>
      <c r="C58" s="23"/>
      <c r="D58" s="23"/>
      <c r="E58" s="24"/>
      <c r="F58" s="24"/>
      <c r="G58" s="24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25" customHeight="1" x14ac:dyDescent="0.25">
      <c r="A59" s="23"/>
      <c r="B59" s="23"/>
      <c r="C59" s="23"/>
      <c r="D59" s="23"/>
      <c r="E59" s="24"/>
      <c r="F59" s="24"/>
      <c r="G59" s="24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4.25" customHeight="1" x14ac:dyDescent="0.25">
      <c r="A60" s="132" t="s">
        <v>101</v>
      </c>
      <c r="B60" s="132"/>
      <c r="C60" s="132"/>
      <c r="D60" s="132" t="s">
        <v>102</v>
      </c>
      <c r="E60" s="132"/>
      <c r="F60" s="132"/>
      <c r="G60" s="132"/>
      <c r="H60" s="13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4.25" customHeight="1" x14ac:dyDescent="0.25">
      <c r="A61" s="132" t="s">
        <v>1</v>
      </c>
      <c r="B61" s="132"/>
      <c r="C61" s="132"/>
      <c r="D61" s="132" t="s">
        <v>2</v>
      </c>
      <c r="E61" s="132"/>
      <c r="F61" s="132"/>
      <c r="G61" s="132"/>
      <c r="H61" s="13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4.25" customHeight="1" x14ac:dyDescent="0.25">
      <c r="A62" s="144" t="s">
        <v>3</v>
      </c>
      <c r="B62" s="144"/>
      <c r="C62" s="144"/>
      <c r="D62" s="144" t="s">
        <v>4</v>
      </c>
      <c r="E62" s="144"/>
      <c r="F62" s="144"/>
      <c r="G62" s="144"/>
      <c r="H62" s="144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3.5" customHeight="1" x14ac:dyDescent="0.25">
      <c r="A63" s="145" t="s">
        <v>5</v>
      </c>
      <c r="B63" s="145" t="s">
        <v>6</v>
      </c>
      <c r="C63" s="146" t="s">
        <v>7</v>
      </c>
      <c r="D63" s="145" t="s">
        <v>8</v>
      </c>
      <c r="E63" s="136" t="s">
        <v>9</v>
      </c>
      <c r="F63" s="147"/>
      <c r="G63" s="148"/>
      <c r="H63" s="127" t="s">
        <v>10</v>
      </c>
      <c r="I63" s="129" t="s">
        <v>11</v>
      </c>
      <c r="J63" s="130"/>
      <c r="K63" s="130"/>
      <c r="L63" s="130"/>
      <c r="M63" s="131"/>
      <c r="N63" s="129" t="s">
        <v>12</v>
      </c>
      <c r="O63" s="130"/>
      <c r="P63" s="130"/>
      <c r="Q63" s="130"/>
      <c r="R63" s="130"/>
      <c r="S63" s="130"/>
      <c r="T63" s="130"/>
      <c r="U63" s="131"/>
    </row>
    <row r="64" spans="1:21" ht="34.15" customHeight="1" x14ac:dyDescent="0.25">
      <c r="A64" s="134"/>
      <c r="B64" s="134"/>
      <c r="C64" s="136"/>
      <c r="D64" s="134"/>
      <c r="E64" s="1" t="s">
        <v>13</v>
      </c>
      <c r="F64" s="1" t="s">
        <v>14</v>
      </c>
      <c r="G64" s="1" t="s">
        <v>15</v>
      </c>
      <c r="H64" s="128"/>
      <c r="I64" s="1" t="s">
        <v>16</v>
      </c>
      <c r="J64" s="1" t="s">
        <v>17</v>
      </c>
      <c r="K64" s="1" t="s">
        <v>18</v>
      </c>
      <c r="L64" s="1" t="s">
        <v>19</v>
      </c>
      <c r="M64" s="1" t="s">
        <v>20</v>
      </c>
      <c r="N64" s="1" t="s">
        <v>21</v>
      </c>
      <c r="O64" s="2" t="s">
        <v>22</v>
      </c>
      <c r="P64" s="1" t="s">
        <v>23</v>
      </c>
      <c r="Q64" s="2" t="s">
        <v>24</v>
      </c>
      <c r="R64" s="1" t="s">
        <v>25</v>
      </c>
      <c r="S64" s="1" t="s">
        <v>26</v>
      </c>
      <c r="T64" s="1" t="s">
        <v>27</v>
      </c>
      <c r="U64" s="1" t="s">
        <v>28</v>
      </c>
    </row>
    <row r="65" spans="1:21" ht="14.65" customHeight="1" x14ac:dyDescent="0.25">
      <c r="A65" s="3" t="s">
        <v>29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</row>
    <row r="66" spans="1:21" ht="33" customHeight="1" x14ac:dyDescent="0.25">
      <c r="A66" s="6">
        <v>2008</v>
      </c>
      <c r="B66" s="6">
        <v>184</v>
      </c>
      <c r="C66" s="7" t="s">
        <v>80</v>
      </c>
      <c r="D66" s="6">
        <v>150</v>
      </c>
      <c r="E66" s="8">
        <v>13.1</v>
      </c>
      <c r="F66" s="8">
        <v>15.1</v>
      </c>
      <c r="G66" s="8">
        <v>26.4</v>
      </c>
      <c r="H66" s="9">
        <f>E66*4.1+F66*9.3+G66*4.1</f>
        <v>302.38</v>
      </c>
      <c r="I66" s="8">
        <v>0.1</v>
      </c>
      <c r="J66" s="8">
        <v>1</v>
      </c>
      <c r="K66" s="18">
        <v>99.8</v>
      </c>
      <c r="L66" s="8">
        <v>2.2000000000000002</v>
      </c>
      <c r="M66" s="8">
        <v>0.2</v>
      </c>
      <c r="N66" s="8">
        <v>53.6</v>
      </c>
      <c r="O66" s="10">
        <v>19.600000000000001</v>
      </c>
      <c r="P66" s="8">
        <v>98.3</v>
      </c>
      <c r="Q66" s="10">
        <v>0.9</v>
      </c>
      <c r="R66" s="8">
        <v>287.2</v>
      </c>
      <c r="S66" s="8">
        <v>0.1</v>
      </c>
      <c r="T66" s="8">
        <v>0.5</v>
      </c>
      <c r="U66" s="27">
        <v>1.6E-2</v>
      </c>
    </row>
    <row r="67" spans="1:21" ht="12.4" customHeight="1" x14ac:dyDescent="0.25">
      <c r="A67" s="6">
        <v>2008</v>
      </c>
      <c r="B67" s="6">
        <v>430</v>
      </c>
      <c r="C67" s="7" t="s">
        <v>31</v>
      </c>
      <c r="D67" s="6" t="s">
        <v>32</v>
      </c>
      <c r="E67" s="8">
        <v>0</v>
      </c>
      <c r="F67" s="8">
        <v>0</v>
      </c>
      <c r="G67" s="8">
        <v>9.6999999999999993</v>
      </c>
      <c r="H67" s="9">
        <f t="shared" ref="H67:H68" si="13">E67*4.1+F67*9.3+G67*4.1</f>
        <v>39.769999999999996</v>
      </c>
      <c r="I67" s="8">
        <v>0</v>
      </c>
      <c r="J67" s="8">
        <v>0</v>
      </c>
      <c r="K67" s="18">
        <v>0</v>
      </c>
      <c r="L67" s="8">
        <v>0</v>
      </c>
      <c r="M67" s="8">
        <v>0</v>
      </c>
      <c r="N67" s="8">
        <v>5.9</v>
      </c>
      <c r="O67" s="10">
        <v>1.3</v>
      </c>
      <c r="P67" s="8">
        <v>0</v>
      </c>
      <c r="Q67" s="10">
        <v>0</v>
      </c>
      <c r="R67" s="8">
        <v>0.7</v>
      </c>
      <c r="S67" s="8">
        <v>0</v>
      </c>
      <c r="T67" s="8">
        <v>0</v>
      </c>
      <c r="U67" s="8">
        <v>0</v>
      </c>
    </row>
    <row r="68" spans="1:21" ht="12.4" customHeight="1" x14ac:dyDescent="0.25">
      <c r="A68" s="6">
        <v>2008</v>
      </c>
      <c r="B68" s="6" t="s">
        <v>35</v>
      </c>
      <c r="C68" s="7" t="s">
        <v>68</v>
      </c>
      <c r="D68" s="6">
        <v>150</v>
      </c>
      <c r="E68" s="8">
        <v>2.2999999999999998</v>
      </c>
      <c r="F68" s="8">
        <v>0.8</v>
      </c>
      <c r="G68" s="8">
        <v>31.5</v>
      </c>
      <c r="H68" s="9">
        <f t="shared" si="13"/>
        <v>146.01999999999998</v>
      </c>
      <c r="I68" s="8">
        <v>0.1</v>
      </c>
      <c r="J68" s="8">
        <v>15</v>
      </c>
      <c r="K68" s="8">
        <v>0</v>
      </c>
      <c r="L68" s="8">
        <v>0</v>
      </c>
      <c r="M68" s="8">
        <v>0.1</v>
      </c>
      <c r="N68" s="8">
        <v>12</v>
      </c>
      <c r="O68" s="10">
        <v>43</v>
      </c>
      <c r="P68" s="8">
        <v>42</v>
      </c>
      <c r="Q68" s="10">
        <v>0.9</v>
      </c>
      <c r="R68" s="8">
        <v>122.2</v>
      </c>
      <c r="S68" s="8">
        <v>0</v>
      </c>
      <c r="T68" s="8">
        <v>0</v>
      </c>
      <c r="U68" s="8">
        <v>0</v>
      </c>
    </row>
    <row r="69" spans="1:21" ht="12.4" customHeight="1" x14ac:dyDescent="0.25">
      <c r="A69" s="124" t="s">
        <v>37</v>
      </c>
      <c r="B69" s="125"/>
      <c r="C69" s="125"/>
      <c r="D69" s="12">
        <v>500</v>
      </c>
      <c r="E69" s="13">
        <f>SUM(E66:E68)</f>
        <v>15.399999999999999</v>
      </c>
      <c r="F69" s="13">
        <f t="shared" ref="F69:U69" si="14">SUM(F66:F68)</f>
        <v>15.9</v>
      </c>
      <c r="G69" s="13">
        <f t="shared" si="14"/>
        <v>67.599999999999994</v>
      </c>
      <c r="H69" s="13">
        <f t="shared" si="14"/>
        <v>488.16999999999996</v>
      </c>
      <c r="I69" s="13">
        <f t="shared" si="14"/>
        <v>0.2</v>
      </c>
      <c r="J69" s="28">
        <f t="shared" si="14"/>
        <v>16</v>
      </c>
      <c r="K69" s="29">
        <f t="shared" si="14"/>
        <v>99.8</v>
      </c>
      <c r="L69" s="13">
        <f t="shared" si="14"/>
        <v>2.2000000000000002</v>
      </c>
      <c r="M69" s="13">
        <f t="shared" si="14"/>
        <v>0.30000000000000004</v>
      </c>
      <c r="N69" s="28">
        <f t="shared" si="14"/>
        <v>71.5</v>
      </c>
      <c r="O69" s="13">
        <f t="shared" si="14"/>
        <v>63.900000000000006</v>
      </c>
      <c r="P69" s="28">
        <f t="shared" si="14"/>
        <v>140.30000000000001</v>
      </c>
      <c r="Q69" s="13">
        <f t="shared" si="14"/>
        <v>1.8</v>
      </c>
      <c r="R69" s="13">
        <f t="shared" si="14"/>
        <v>410.09999999999997</v>
      </c>
      <c r="S69" s="13">
        <f t="shared" si="14"/>
        <v>0.1</v>
      </c>
      <c r="T69" s="28">
        <f t="shared" si="14"/>
        <v>0.5</v>
      </c>
      <c r="U69" s="41">
        <f t="shared" si="14"/>
        <v>1.6E-2</v>
      </c>
    </row>
    <row r="70" spans="1:21" ht="14.65" customHeight="1" x14ac:dyDescent="0.25">
      <c r="A70" s="71" t="s">
        <v>38</v>
      </c>
      <c r="B70" s="72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6"/>
    </row>
    <row r="71" spans="1:21" ht="12.4" customHeight="1" x14ac:dyDescent="0.25">
      <c r="A71" s="6">
        <v>2011</v>
      </c>
      <c r="B71" s="6">
        <v>385</v>
      </c>
      <c r="C71" s="7" t="s">
        <v>39</v>
      </c>
      <c r="D71" s="6">
        <v>200</v>
      </c>
      <c r="E71" s="8">
        <v>6</v>
      </c>
      <c r="F71" s="8">
        <v>5</v>
      </c>
      <c r="G71" s="8">
        <v>9.4</v>
      </c>
      <c r="H71" s="9">
        <f>E71*4.1+F71*9.3+G71*4.1</f>
        <v>109.63999999999999</v>
      </c>
      <c r="I71" s="8">
        <v>0.1</v>
      </c>
      <c r="J71" s="8">
        <v>1.1000000000000001</v>
      </c>
      <c r="K71" s="8">
        <v>0</v>
      </c>
      <c r="L71" s="8">
        <v>0</v>
      </c>
      <c r="M71" s="8">
        <v>0.2</v>
      </c>
      <c r="N71" s="8">
        <v>215.2</v>
      </c>
      <c r="O71" s="10">
        <v>23.6</v>
      </c>
      <c r="P71" s="8">
        <v>151.9</v>
      </c>
      <c r="Q71" s="10">
        <v>0.2</v>
      </c>
      <c r="R71" s="8">
        <v>8.1</v>
      </c>
      <c r="S71" s="8">
        <v>0</v>
      </c>
      <c r="T71" s="8">
        <v>0</v>
      </c>
      <c r="U71" s="8">
        <v>0</v>
      </c>
    </row>
    <row r="72" spans="1:21" ht="12.4" customHeight="1" x14ac:dyDescent="0.25">
      <c r="A72" s="124" t="s">
        <v>37</v>
      </c>
      <c r="B72" s="125"/>
      <c r="C72" s="125"/>
      <c r="D72" s="12">
        <v>200</v>
      </c>
      <c r="E72" s="14">
        <f t="shared" ref="E72:U72" si="15">SUM(E71)</f>
        <v>6</v>
      </c>
      <c r="F72" s="14">
        <f t="shared" si="15"/>
        <v>5</v>
      </c>
      <c r="G72" s="14">
        <f t="shared" si="15"/>
        <v>9.4</v>
      </c>
      <c r="H72" s="14">
        <f t="shared" si="15"/>
        <v>109.63999999999999</v>
      </c>
      <c r="I72" s="14">
        <f t="shared" si="15"/>
        <v>0.1</v>
      </c>
      <c r="J72" s="14">
        <f t="shared" si="15"/>
        <v>1.1000000000000001</v>
      </c>
      <c r="K72" s="14">
        <f t="shared" si="15"/>
        <v>0</v>
      </c>
      <c r="L72" s="14">
        <f t="shared" si="15"/>
        <v>0</v>
      </c>
      <c r="M72" s="14">
        <f t="shared" si="15"/>
        <v>0.2</v>
      </c>
      <c r="N72" s="14">
        <f t="shared" si="15"/>
        <v>215.2</v>
      </c>
      <c r="O72" s="14">
        <f t="shared" si="15"/>
        <v>23.6</v>
      </c>
      <c r="P72" s="14">
        <f t="shared" si="15"/>
        <v>151.9</v>
      </c>
      <c r="Q72" s="14">
        <f t="shared" si="15"/>
        <v>0.2</v>
      </c>
      <c r="R72" s="14">
        <f t="shared" si="15"/>
        <v>8.1</v>
      </c>
      <c r="S72" s="14">
        <f t="shared" si="15"/>
        <v>0</v>
      </c>
      <c r="T72" s="14">
        <f t="shared" si="15"/>
        <v>0</v>
      </c>
      <c r="U72" s="14">
        <f t="shared" si="15"/>
        <v>0</v>
      </c>
    </row>
    <row r="73" spans="1:21" ht="14.65" customHeight="1" x14ac:dyDescent="0.25">
      <c r="A73" s="17" t="s">
        <v>40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6"/>
    </row>
    <row r="74" spans="1:21" ht="21.75" customHeight="1" x14ac:dyDescent="0.25">
      <c r="A74" s="6">
        <v>2011</v>
      </c>
      <c r="B74" s="6">
        <v>47</v>
      </c>
      <c r="C74" s="7" t="s">
        <v>62</v>
      </c>
      <c r="D74" s="6">
        <v>60</v>
      </c>
      <c r="E74" s="8">
        <v>1</v>
      </c>
      <c r="F74" s="8">
        <v>1.9</v>
      </c>
      <c r="G74" s="8">
        <v>3.7</v>
      </c>
      <c r="H74" s="9">
        <f>E74*4.1+F74*9.3+G74*4.1</f>
        <v>36.940000000000005</v>
      </c>
      <c r="I74" s="8">
        <v>0</v>
      </c>
      <c r="J74" s="8">
        <v>5.2</v>
      </c>
      <c r="K74" s="8">
        <v>96.7</v>
      </c>
      <c r="L74" s="8">
        <v>0.05</v>
      </c>
      <c r="M74" s="8">
        <v>0</v>
      </c>
      <c r="N74" s="8">
        <v>25.2</v>
      </c>
      <c r="O74" s="10">
        <v>8.6</v>
      </c>
      <c r="P74" s="8">
        <v>18.600000000000001</v>
      </c>
      <c r="Q74" s="10">
        <v>0.4</v>
      </c>
      <c r="R74" s="8">
        <v>116.4</v>
      </c>
      <c r="S74" s="8">
        <v>0.1</v>
      </c>
      <c r="T74" s="8">
        <v>0</v>
      </c>
      <c r="U74" s="8">
        <v>0</v>
      </c>
    </row>
    <row r="75" spans="1:21" ht="25.9" customHeight="1" x14ac:dyDescent="0.25">
      <c r="A75" s="6">
        <v>2011</v>
      </c>
      <c r="B75" s="6">
        <v>96</v>
      </c>
      <c r="C75" s="7" t="s">
        <v>63</v>
      </c>
      <c r="D75" s="6">
        <v>250</v>
      </c>
      <c r="E75" s="8">
        <v>8.1999999999999993</v>
      </c>
      <c r="F75" s="8">
        <v>15.2</v>
      </c>
      <c r="G75" s="8">
        <v>36.4</v>
      </c>
      <c r="H75" s="9">
        <f t="shared" ref="H75:H78" si="16">E75*4.1+F75*9.3+G75*4.1</f>
        <v>324.22000000000003</v>
      </c>
      <c r="I75" s="8">
        <v>0.1</v>
      </c>
      <c r="J75" s="8">
        <v>6.7</v>
      </c>
      <c r="K75" s="8">
        <v>45.6</v>
      </c>
      <c r="L75" s="8">
        <v>0</v>
      </c>
      <c r="M75" s="8">
        <v>0.1</v>
      </c>
      <c r="N75" s="8">
        <v>35.1</v>
      </c>
      <c r="O75" s="10">
        <v>25.5</v>
      </c>
      <c r="P75" s="8">
        <v>66.599999999999994</v>
      </c>
      <c r="Q75" s="10">
        <v>0.1</v>
      </c>
      <c r="R75" s="8">
        <v>10.3</v>
      </c>
      <c r="S75" s="8">
        <v>0.2</v>
      </c>
      <c r="T75" s="8">
        <v>0</v>
      </c>
      <c r="U75" s="8">
        <v>0</v>
      </c>
    </row>
    <row r="76" spans="1:21" ht="32.450000000000003" customHeight="1" x14ac:dyDescent="0.25">
      <c r="A76" s="6">
        <v>2011</v>
      </c>
      <c r="B76" s="6">
        <v>271</v>
      </c>
      <c r="C76" s="7" t="s">
        <v>148</v>
      </c>
      <c r="D76" s="6">
        <v>100</v>
      </c>
      <c r="E76" s="8">
        <v>10.199999999999999</v>
      </c>
      <c r="F76" s="8">
        <v>6.1</v>
      </c>
      <c r="G76" s="8">
        <v>14.9</v>
      </c>
      <c r="H76" s="9">
        <f t="shared" si="16"/>
        <v>159.63999999999999</v>
      </c>
      <c r="I76" s="8">
        <v>0.1</v>
      </c>
      <c r="J76" s="8">
        <v>0</v>
      </c>
      <c r="K76" s="8">
        <v>78.900000000000006</v>
      </c>
      <c r="L76" s="8">
        <v>3.25</v>
      </c>
      <c r="M76" s="8">
        <v>0</v>
      </c>
      <c r="N76" s="8">
        <v>211.5</v>
      </c>
      <c r="O76" s="10">
        <v>1.6</v>
      </c>
      <c r="P76" s="8">
        <v>106.5</v>
      </c>
      <c r="Q76" s="10">
        <v>1.9</v>
      </c>
      <c r="R76" s="8">
        <v>9.6</v>
      </c>
      <c r="S76" s="8">
        <v>0</v>
      </c>
      <c r="T76" s="8">
        <v>1.1499999999999999</v>
      </c>
      <c r="U76" s="8">
        <v>0</v>
      </c>
    </row>
    <row r="77" spans="1:21" ht="21.75" customHeight="1" x14ac:dyDescent="0.25">
      <c r="A77" s="6">
        <v>2011</v>
      </c>
      <c r="B77" s="6">
        <v>310</v>
      </c>
      <c r="C77" s="7" t="s">
        <v>149</v>
      </c>
      <c r="D77" s="6">
        <v>150</v>
      </c>
      <c r="E77" s="8">
        <v>2.9</v>
      </c>
      <c r="F77" s="8">
        <v>0.9</v>
      </c>
      <c r="G77" s="8">
        <v>27.1</v>
      </c>
      <c r="H77" s="9">
        <f t="shared" si="16"/>
        <v>131.37</v>
      </c>
      <c r="I77" s="8">
        <v>0.1</v>
      </c>
      <c r="J77" s="8">
        <v>4.3</v>
      </c>
      <c r="K77" s="8">
        <v>66.7</v>
      </c>
      <c r="L77" s="8">
        <v>0</v>
      </c>
      <c r="M77" s="8">
        <v>0.1</v>
      </c>
      <c r="N77" s="8">
        <v>36.4</v>
      </c>
      <c r="O77" s="10">
        <v>9.4</v>
      </c>
      <c r="P77" s="8">
        <v>102.4</v>
      </c>
      <c r="Q77" s="10">
        <v>1.2</v>
      </c>
      <c r="R77" s="8">
        <v>26.3</v>
      </c>
      <c r="S77" s="8">
        <v>0.1</v>
      </c>
      <c r="T77" s="8">
        <v>0</v>
      </c>
      <c r="U77" s="8">
        <v>0</v>
      </c>
    </row>
    <row r="78" spans="1:21" ht="12.4" customHeight="1" x14ac:dyDescent="0.25">
      <c r="A78" s="6">
        <v>2008</v>
      </c>
      <c r="B78" s="6">
        <v>430</v>
      </c>
      <c r="C78" s="7" t="s">
        <v>31</v>
      </c>
      <c r="D78" s="6" t="s">
        <v>32</v>
      </c>
      <c r="E78" s="8">
        <v>0</v>
      </c>
      <c r="F78" s="8">
        <v>0</v>
      </c>
      <c r="G78" s="8">
        <v>9.6999999999999993</v>
      </c>
      <c r="H78" s="9">
        <f t="shared" si="16"/>
        <v>39.769999999999996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5.9</v>
      </c>
      <c r="O78" s="10">
        <v>1.3</v>
      </c>
      <c r="P78" s="8">
        <v>0</v>
      </c>
      <c r="Q78" s="10">
        <v>0</v>
      </c>
      <c r="R78" s="8">
        <v>0.7</v>
      </c>
      <c r="S78" s="8">
        <v>0</v>
      </c>
      <c r="T78" s="8">
        <v>0</v>
      </c>
      <c r="U78" s="8">
        <v>0</v>
      </c>
    </row>
    <row r="79" spans="1:21" ht="12.4" customHeight="1" x14ac:dyDescent="0.25">
      <c r="A79" s="6">
        <v>2008</v>
      </c>
      <c r="B79" s="6" t="s">
        <v>35</v>
      </c>
      <c r="C79" s="7" t="s">
        <v>46</v>
      </c>
      <c r="D79" s="6">
        <v>20</v>
      </c>
      <c r="E79" s="8">
        <v>1.3</v>
      </c>
      <c r="F79" s="8">
        <v>0.2</v>
      </c>
      <c r="G79" s="8">
        <v>8.5</v>
      </c>
      <c r="H79" s="9">
        <f>E79*4.1+F79*9.3+G79*4.1</f>
        <v>42.039999999999992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3.6</v>
      </c>
      <c r="O79" s="10">
        <v>3.8</v>
      </c>
      <c r="P79" s="8">
        <v>17.399999999999999</v>
      </c>
      <c r="Q79" s="10">
        <v>0.8</v>
      </c>
      <c r="R79" s="8">
        <v>27.2</v>
      </c>
      <c r="S79" s="8">
        <v>0.1</v>
      </c>
      <c r="T79" s="8">
        <v>0</v>
      </c>
      <c r="U79" s="8">
        <v>0</v>
      </c>
    </row>
    <row r="80" spans="1:21" ht="12.4" customHeight="1" x14ac:dyDescent="0.25">
      <c r="A80" s="124" t="s">
        <v>37</v>
      </c>
      <c r="B80" s="125"/>
      <c r="C80" s="125"/>
      <c r="D80" s="12">
        <v>790</v>
      </c>
      <c r="E80" s="26">
        <f>SUM(E74:E79)</f>
        <v>23.599999999999998</v>
      </c>
      <c r="F80" s="26">
        <f>SUM(F74:F79)</f>
        <v>24.299999999999994</v>
      </c>
      <c r="G80" s="26">
        <f t="shared" ref="G80:T80" si="17">SUM(G74:G79)</f>
        <v>100.3</v>
      </c>
      <c r="H80" s="26">
        <f t="shared" si="17"/>
        <v>733.9799999999999</v>
      </c>
      <c r="I80" s="26">
        <f t="shared" si="17"/>
        <v>0.30000000000000004</v>
      </c>
      <c r="J80" s="26">
        <f t="shared" si="17"/>
        <v>16.2</v>
      </c>
      <c r="K80" s="33">
        <f t="shared" si="17"/>
        <v>287.90000000000003</v>
      </c>
      <c r="L80" s="26">
        <f t="shared" si="17"/>
        <v>3.3</v>
      </c>
      <c r="M80" s="26">
        <f t="shared" si="17"/>
        <v>0.2</v>
      </c>
      <c r="N80" s="26">
        <f t="shared" si="17"/>
        <v>317.7</v>
      </c>
      <c r="O80" s="26">
        <f t="shared" si="17"/>
        <v>50.199999999999996</v>
      </c>
      <c r="P80" s="26">
        <f t="shared" si="17"/>
        <v>311.5</v>
      </c>
      <c r="Q80" s="26">
        <f t="shared" si="17"/>
        <v>4.3999999999999995</v>
      </c>
      <c r="R80" s="33">
        <f t="shared" si="17"/>
        <v>190.5</v>
      </c>
      <c r="S80" s="26">
        <f t="shared" si="17"/>
        <v>0.5</v>
      </c>
      <c r="T80" s="26">
        <f t="shared" si="17"/>
        <v>1.1499999999999999</v>
      </c>
      <c r="U80" s="26">
        <f>SUM(U74:U79)</f>
        <v>0</v>
      </c>
    </row>
    <row r="81" spans="1:21" ht="12.4" customHeight="1" x14ac:dyDescent="0.25">
      <c r="A81" s="124" t="s">
        <v>47</v>
      </c>
      <c r="B81" s="125"/>
      <c r="C81" s="125"/>
      <c r="D81" s="126"/>
      <c r="E81" s="13">
        <f>E69+E72+E80</f>
        <v>45</v>
      </c>
      <c r="F81" s="13">
        <f t="shared" ref="F81:U81" si="18">F69+F72+F80</f>
        <v>45.199999999999989</v>
      </c>
      <c r="G81" s="13">
        <f t="shared" si="18"/>
        <v>177.3</v>
      </c>
      <c r="H81" s="13">
        <f t="shared" si="18"/>
        <v>1331.79</v>
      </c>
      <c r="I81" s="13">
        <f t="shared" si="18"/>
        <v>0.60000000000000009</v>
      </c>
      <c r="J81" s="28">
        <f t="shared" si="18"/>
        <v>33.299999999999997</v>
      </c>
      <c r="K81" s="29">
        <f t="shared" si="18"/>
        <v>387.70000000000005</v>
      </c>
      <c r="L81" s="13">
        <f t="shared" si="18"/>
        <v>5.5</v>
      </c>
      <c r="M81" s="13">
        <f t="shared" si="18"/>
        <v>0.7</v>
      </c>
      <c r="N81" s="28">
        <f t="shared" si="18"/>
        <v>604.4</v>
      </c>
      <c r="O81" s="28">
        <f t="shared" si="18"/>
        <v>137.69999999999999</v>
      </c>
      <c r="P81" s="28">
        <f t="shared" si="18"/>
        <v>603.70000000000005</v>
      </c>
      <c r="Q81" s="28">
        <f t="shared" si="18"/>
        <v>6.3999999999999995</v>
      </c>
      <c r="R81" s="28">
        <f t="shared" si="18"/>
        <v>608.70000000000005</v>
      </c>
      <c r="S81" s="13">
        <f t="shared" si="18"/>
        <v>0.6</v>
      </c>
      <c r="T81" s="28">
        <f t="shared" si="18"/>
        <v>1.65</v>
      </c>
      <c r="U81" s="41">
        <f t="shared" si="18"/>
        <v>1.6E-2</v>
      </c>
    </row>
    <row r="82" spans="1:21" ht="14.25" customHeight="1" x14ac:dyDescent="0.25">
      <c r="A82" s="124" t="s">
        <v>48</v>
      </c>
      <c r="B82" s="125"/>
      <c r="C82" s="125"/>
      <c r="D82" s="125"/>
      <c r="E82" s="21">
        <v>1</v>
      </c>
      <c r="F82" s="21">
        <v>1</v>
      </c>
      <c r="G82" s="21">
        <v>4</v>
      </c>
      <c r="H82" s="22" t="s">
        <v>35</v>
      </c>
      <c r="I82" s="22" t="s">
        <v>35</v>
      </c>
      <c r="J82" s="32" t="s">
        <v>35</v>
      </c>
      <c r="K82" s="22" t="s">
        <v>35</v>
      </c>
      <c r="L82" s="22" t="s">
        <v>35</v>
      </c>
      <c r="M82" s="22" t="s">
        <v>35</v>
      </c>
      <c r="N82" s="22" t="s">
        <v>35</v>
      </c>
      <c r="O82" s="22" t="s">
        <v>35</v>
      </c>
      <c r="P82" s="22" t="s">
        <v>35</v>
      </c>
      <c r="Q82" s="22" t="s">
        <v>35</v>
      </c>
      <c r="R82" s="22" t="s">
        <v>35</v>
      </c>
      <c r="S82" s="22" t="s">
        <v>35</v>
      </c>
      <c r="T82" s="22" t="s">
        <v>35</v>
      </c>
      <c r="U82" s="22" t="s">
        <v>35</v>
      </c>
    </row>
    <row r="83" spans="1:21" ht="14.25" customHeight="1" x14ac:dyDescent="0.25">
      <c r="A83" s="23"/>
      <c r="B83" s="23"/>
      <c r="C83" s="23"/>
      <c r="D83" s="23"/>
      <c r="E83" s="24"/>
      <c r="F83" s="24"/>
      <c r="G83" s="24"/>
      <c r="H83" s="22"/>
      <c r="I83" s="22"/>
      <c r="J83" s="3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4.25" customHeight="1" x14ac:dyDescent="0.25">
      <c r="A84" s="23"/>
      <c r="B84" s="23"/>
      <c r="C84" s="23"/>
      <c r="D84" s="23"/>
      <c r="E84" s="24"/>
      <c r="F84" s="24"/>
      <c r="G84" s="24"/>
      <c r="H84" s="22"/>
      <c r="I84" s="22"/>
      <c r="J84" s="3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4.25" customHeight="1" x14ac:dyDescent="0.25">
      <c r="A85" s="23"/>
      <c r="B85" s="23"/>
      <c r="C85" s="23"/>
      <c r="D85" s="23"/>
      <c r="E85" s="24"/>
      <c r="F85" s="24"/>
      <c r="G85" s="24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4.25" customHeight="1" x14ac:dyDescent="0.25">
      <c r="A86" s="23"/>
      <c r="B86" s="23"/>
      <c r="C86" s="23"/>
      <c r="D86" s="23"/>
      <c r="E86" s="24"/>
      <c r="F86" s="24"/>
      <c r="G86" s="24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4.25" customHeight="1" x14ac:dyDescent="0.25">
      <c r="A87" s="23"/>
      <c r="B87" s="23"/>
      <c r="C87" s="23"/>
      <c r="D87" s="23"/>
      <c r="E87" s="24"/>
      <c r="F87" s="24"/>
      <c r="G87" s="24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14.25" customHeight="1" x14ac:dyDescent="0.25">
      <c r="A88" s="23"/>
      <c r="B88" s="23"/>
      <c r="C88" s="23"/>
      <c r="D88" s="23"/>
      <c r="E88" s="24"/>
      <c r="F88" s="24"/>
      <c r="G88" s="24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14.25" customHeight="1" x14ac:dyDescent="0.25">
      <c r="A89" s="132" t="s">
        <v>103</v>
      </c>
      <c r="B89" s="132"/>
      <c r="C89" s="132"/>
      <c r="D89" s="132" t="s">
        <v>104</v>
      </c>
      <c r="E89" s="132"/>
      <c r="F89" s="132"/>
      <c r="G89" s="132"/>
      <c r="H89" s="13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14.25" customHeight="1" x14ac:dyDescent="0.25">
      <c r="A90" s="132" t="s">
        <v>1</v>
      </c>
      <c r="B90" s="132"/>
      <c r="C90" s="132"/>
      <c r="D90" s="132" t="s">
        <v>2</v>
      </c>
      <c r="E90" s="132"/>
      <c r="F90" s="132"/>
      <c r="G90" s="132"/>
      <c r="H90" s="13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14.25" customHeight="1" x14ac:dyDescent="0.25">
      <c r="A91" s="144" t="s">
        <v>3</v>
      </c>
      <c r="B91" s="144"/>
      <c r="C91" s="144"/>
      <c r="D91" s="144" t="s">
        <v>4</v>
      </c>
      <c r="E91" s="144"/>
      <c r="F91" s="144"/>
      <c r="G91" s="144"/>
      <c r="H91" s="144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13.5" customHeight="1" x14ac:dyDescent="0.25">
      <c r="A92" s="133" t="s">
        <v>5</v>
      </c>
      <c r="B92" s="133" t="s">
        <v>6</v>
      </c>
      <c r="C92" s="135" t="s">
        <v>7</v>
      </c>
      <c r="D92" s="133" t="s">
        <v>8</v>
      </c>
      <c r="E92" s="129" t="s">
        <v>9</v>
      </c>
      <c r="F92" s="130"/>
      <c r="G92" s="131"/>
      <c r="H92" s="127" t="s">
        <v>10</v>
      </c>
      <c r="I92" s="129" t="s">
        <v>11</v>
      </c>
      <c r="J92" s="130"/>
      <c r="K92" s="130"/>
      <c r="L92" s="130"/>
      <c r="M92" s="131"/>
      <c r="N92" s="129" t="s">
        <v>12</v>
      </c>
      <c r="O92" s="130"/>
      <c r="P92" s="130"/>
      <c r="Q92" s="130"/>
      <c r="R92" s="130"/>
      <c r="S92" s="130"/>
      <c r="T92" s="130"/>
      <c r="U92" s="131"/>
    </row>
    <row r="93" spans="1:21" ht="39.6" customHeight="1" x14ac:dyDescent="0.25">
      <c r="A93" s="134"/>
      <c r="B93" s="134"/>
      <c r="C93" s="136"/>
      <c r="D93" s="134"/>
      <c r="E93" s="1" t="s">
        <v>13</v>
      </c>
      <c r="F93" s="1" t="s">
        <v>14</v>
      </c>
      <c r="G93" s="1" t="s">
        <v>15</v>
      </c>
      <c r="H93" s="128"/>
      <c r="I93" s="1" t="s">
        <v>16</v>
      </c>
      <c r="J93" s="1" t="s">
        <v>17</v>
      </c>
      <c r="K93" s="1" t="s">
        <v>18</v>
      </c>
      <c r="L93" s="1" t="s">
        <v>19</v>
      </c>
      <c r="M93" s="1" t="s">
        <v>20</v>
      </c>
      <c r="N93" s="1" t="s">
        <v>21</v>
      </c>
      <c r="O93" s="2" t="s">
        <v>22</v>
      </c>
      <c r="P93" s="1" t="s">
        <v>23</v>
      </c>
      <c r="Q93" s="2" t="s">
        <v>24</v>
      </c>
      <c r="R93" s="1" t="s">
        <v>25</v>
      </c>
      <c r="S93" s="1" t="s">
        <v>26</v>
      </c>
      <c r="T93" s="1" t="s">
        <v>27</v>
      </c>
      <c r="U93" s="1" t="s">
        <v>28</v>
      </c>
    </row>
    <row r="94" spans="1:21" ht="14.65" customHeight="1" x14ac:dyDescent="0.25">
      <c r="A94" s="3" t="s">
        <v>29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</row>
    <row r="95" spans="1:21" ht="30.75" customHeight="1" x14ac:dyDescent="0.25">
      <c r="A95" s="6">
        <v>2008</v>
      </c>
      <c r="B95" s="6">
        <v>224</v>
      </c>
      <c r="C95" s="7" t="s">
        <v>60</v>
      </c>
      <c r="D95" s="6" t="s">
        <v>61</v>
      </c>
      <c r="E95" s="8">
        <v>15.8</v>
      </c>
      <c r="F95" s="8">
        <v>15.6</v>
      </c>
      <c r="G95" s="8">
        <v>43.9</v>
      </c>
      <c r="H95" s="9">
        <f t="shared" ref="H95" si="19">E95*4.1+F95*9.3+G95*4.1</f>
        <v>389.85</v>
      </c>
      <c r="I95" s="8">
        <v>0.2</v>
      </c>
      <c r="J95" s="8">
        <v>0.3</v>
      </c>
      <c r="K95" s="18">
        <v>187.5</v>
      </c>
      <c r="L95" s="8">
        <v>0.5</v>
      </c>
      <c r="M95" s="8">
        <v>0.3</v>
      </c>
      <c r="N95" s="8">
        <v>144.6</v>
      </c>
      <c r="O95" s="10">
        <v>28.6</v>
      </c>
      <c r="P95" s="8">
        <v>231.4</v>
      </c>
      <c r="Q95" s="10">
        <v>0</v>
      </c>
      <c r="R95" s="8">
        <v>48.7</v>
      </c>
      <c r="S95" s="8">
        <v>0</v>
      </c>
      <c r="T95" s="8">
        <v>0</v>
      </c>
      <c r="U95" s="8">
        <v>0</v>
      </c>
    </row>
    <row r="96" spans="1:21" ht="22.15" customHeight="1" x14ac:dyDescent="0.25">
      <c r="A96" s="6">
        <v>2008</v>
      </c>
      <c r="B96" s="6">
        <v>431</v>
      </c>
      <c r="C96" s="7" t="s">
        <v>50</v>
      </c>
      <c r="D96" s="6" t="s">
        <v>51</v>
      </c>
      <c r="E96" s="8">
        <v>0</v>
      </c>
      <c r="F96" s="8">
        <v>0</v>
      </c>
      <c r="G96" s="8">
        <v>9.8000000000000007</v>
      </c>
      <c r="H96" s="9">
        <f t="shared" ref="H96:H97" si="20">E96*4.1+F96*9.3+G96*4.1</f>
        <v>40.18</v>
      </c>
      <c r="I96" s="8">
        <v>0</v>
      </c>
      <c r="J96" s="8">
        <v>0.8</v>
      </c>
      <c r="K96" s="8">
        <v>0</v>
      </c>
      <c r="L96" s="8">
        <v>0</v>
      </c>
      <c r="M96" s="8">
        <v>0</v>
      </c>
      <c r="N96" s="8">
        <v>7.4</v>
      </c>
      <c r="O96" s="10">
        <v>1.8</v>
      </c>
      <c r="P96" s="8">
        <v>1</v>
      </c>
      <c r="Q96" s="10">
        <v>0</v>
      </c>
      <c r="R96" s="8">
        <v>8.9</v>
      </c>
      <c r="S96" s="8">
        <v>0</v>
      </c>
      <c r="T96" s="8">
        <v>0</v>
      </c>
      <c r="U96" s="8">
        <v>0</v>
      </c>
    </row>
    <row r="97" spans="1:21" ht="12.4" customHeight="1" x14ac:dyDescent="0.25">
      <c r="A97" s="6">
        <v>2008</v>
      </c>
      <c r="B97" s="6" t="s">
        <v>35</v>
      </c>
      <c r="C97" s="7" t="s">
        <v>36</v>
      </c>
      <c r="D97" s="6">
        <v>150</v>
      </c>
      <c r="E97" s="8">
        <v>0.6</v>
      </c>
      <c r="F97" s="8">
        <v>0.6</v>
      </c>
      <c r="G97" s="8">
        <v>14.7</v>
      </c>
      <c r="H97" s="9">
        <f t="shared" si="20"/>
        <v>68.309999999999988</v>
      </c>
      <c r="I97" s="8">
        <v>0</v>
      </c>
      <c r="J97" s="8">
        <v>15</v>
      </c>
      <c r="K97" s="18">
        <v>0</v>
      </c>
      <c r="L97" s="8">
        <v>0</v>
      </c>
      <c r="M97" s="8">
        <v>0</v>
      </c>
      <c r="N97" s="8">
        <v>24</v>
      </c>
      <c r="O97" s="10">
        <v>12</v>
      </c>
      <c r="P97" s="8">
        <v>16.5</v>
      </c>
      <c r="Q97" s="10">
        <v>3.3</v>
      </c>
      <c r="R97" s="8">
        <v>317</v>
      </c>
      <c r="S97" s="8">
        <v>0</v>
      </c>
      <c r="T97" s="8">
        <v>0</v>
      </c>
      <c r="U97" s="8">
        <v>1.6E-2</v>
      </c>
    </row>
    <row r="98" spans="1:21" ht="12.4" customHeight="1" x14ac:dyDescent="0.25">
      <c r="A98" s="124" t="s">
        <v>37</v>
      </c>
      <c r="B98" s="125"/>
      <c r="C98" s="125"/>
      <c r="D98" s="12">
        <v>500</v>
      </c>
      <c r="E98" s="14">
        <f t="shared" ref="E98:U98" si="21">SUM(E95:E97)</f>
        <v>16.400000000000002</v>
      </c>
      <c r="F98" s="14">
        <f t="shared" si="21"/>
        <v>16.2</v>
      </c>
      <c r="G98" s="14">
        <f t="shared" si="21"/>
        <v>68.400000000000006</v>
      </c>
      <c r="H98" s="14">
        <f t="shared" si="21"/>
        <v>498.34000000000003</v>
      </c>
      <c r="I98" s="14">
        <f t="shared" si="21"/>
        <v>0.2</v>
      </c>
      <c r="J98" s="14">
        <f t="shared" si="21"/>
        <v>16.100000000000001</v>
      </c>
      <c r="K98" s="34">
        <f t="shared" si="21"/>
        <v>187.5</v>
      </c>
      <c r="L98" s="14">
        <f t="shared" si="21"/>
        <v>0.5</v>
      </c>
      <c r="M98" s="14">
        <f t="shared" si="21"/>
        <v>0.3</v>
      </c>
      <c r="N98" s="14">
        <f t="shared" si="21"/>
        <v>176</v>
      </c>
      <c r="O98" s="14">
        <f t="shared" si="21"/>
        <v>42.400000000000006</v>
      </c>
      <c r="P98" s="14">
        <f t="shared" si="21"/>
        <v>248.9</v>
      </c>
      <c r="Q98" s="14">
        <f t="shared" si="21"/>
        <v>3.3</v>
      </c>
      <c r="R98" s="14">
        <f t="shared" si="21"/>
        <v>374.6</v>
      </c>
      <c r="S98" s="14">
        <f t="shared" si="21"/>
        <v>0</v>
      </c>
      <c r="T98" s="14">
        <f t="shared" si="21"/>
        <v>0</v>
      </c>
      <c r="U98" s="14">
        <f t="shared" si="21"/>
        <v>1.6E-2</v>
      </c>
    </row>
    <row r="99" spans="1:21" ht="14.65" customHeight="1" x14ac:dyDescent="0.25">
      <c r="A99" s="71" t="s">
        <v>38</v>
      </c>
      <c r="B99" s="72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6"/>
    </row>
    <row r="100" spans="1:21" ht="12.4" customHeight="1" x14ac:dyDescent="0.25">
      <c r="A100" s="6">
        <v>2011</v>
      </c>
      <c r="B100" s="6">
        <v>385</v>
      </c>
      <c r="C100" s="7" t="s">
        <v>39</v>
      </c>
      <c r="D100" s="6">
        <v>200</v>
      </c>
      <c r="E100" s="8">
        <v>6</v>
      </c>
      <c r="F100" s="8">
        <v>5</v>
      </c>
      <c r="G100" s="8">
        <v>9.4</v>
      </c>
      <c r="H100" s="9">
        <f>E100*4.1+F100*9.3+G100*4.1</f>
        <v>109.63999999999999</v>
      </c>
      <c r="I100" s="8">
        <v>0.1</v>
      </c>
      <c r="J100" s="8">
        <v>1.1000000000000001</v>
      </c>
      <c r="K100" s="8">
        <v>0</v>
      </c>
      <c r="L100" s="8">
        <v>0</v>
      </c>
      <c r="M100" s="8">
        <v>0.2</v>
      </c>
      <c r="N100" s="8">
        <v>215.2</v>
      </c>
      <c r="O100" s="10">
        <v>23.6</v>
      </c>
      <c r="P100" s="8">
        <v>151.9</v>
      </c>
      <c r="Q100" s="10">
        <v>0.2</v>
      </c>
      <c r="R100" s="8">
        <v>8.1</v>
      </c>
      <c r="S100" s="8">
        <v>0</v>
      </c>
      <c r="T100" s="8">
        <v>0</v>
      </c>
      <c r="U100" s="8">
        <v>0</v>
      </c>
    </row>
    <row r="101" spans="1:21" ht="12.4" customHeight="1" x14ac:dyDescent="0.25">
      <c r="A101" s="124" t="s">
        <v>37</v>
      </c>
      <c r="B101" s="125"/>
      <c r="C101" s="125"/>
      <c r="D101" s="12">
        <v>200</v>
      </c>
      <c r="E101" s="14">
        <f>SUM(E100)</f>
        <v>6</v>
      </c>
      <c r="F101" s="14">
        <f t="shared" ref="F101:U101" si="22">SUM(F100)</f>
        <v>5</v>
      </c>
      <c r="G101" s="14">
        <f t="shared" si="22"/>
        <v>9.4</v>
      </c>
      <c r="H101" s="14">
        <f t="shared" si="22"/>
        <v>109.63999999999999</v>
      </c>
      <c r="I101" s="14">
        <f t="shared" si="22"/>
        <v>0.1</v>
      </c>
      <c r="J101" s="14">
        <f t="shared" si="22"/>
        <v>1.1000000000000001</v>
      </c>
      <c r="K101" s="14">
        <f t="shared" si="22"/>
        <v>0</v>
      </c>
      <c r="L101" s="14">
        <f t="shared" si="22"/>
        <v>0</v>
      </c>
      <c r="M101" s="14">
        <f t="shared" si="22"/>
        <v>0.2</v>
      </c>
      <c r="N101" s="14">
        <f t="shared" si="22"/>
        <v>215.2</v>
      </c>
      <c r="O101" s="14">
        <f t="shared" si="22"/>
        <v>23.6</v>
      </c>
      <c r="P101" s="14">
        <f t="shared" si="22"/>
        <v>151.9</v>
      </c>
      <c r="Q101" s="14">
        <f t="shared" si="22"/>
        <v>0.2</v>
      </c>
      <c r="R101" s="14">
        <f t="shared" si="22"/>
        <v>8.1</v>
      </c>
      <c r="S101" s="14">
        <f t="shared" si="22"/>
        <v>0</v>
      </c>
      <c r="T101" s="14">
        <f t="shared" si="22"/>
        <v>0</v>
      </c>
      <c r="U101" s="14">
        <f t="shared" si="22"/>
        <v>0</v>
      </c>
    </row>
    <row r="102" spans="1:21" ht="14.65" customHeight="1" x14ac:dyDescent="0.25">
      <c r="A102" s="17" t="s">
        <v>40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6"/>
    </row>
    <row r="103" spans="1:21" ht="12.4" customHeight="1" x14ac:dyDescent="0.25">
      <c r="A103" s="6">
        <v>2008</v>
      </c>
      <c r="B103" s="6">
        <v>1</v>
      </c>
      <c r="C103" s="7" t="s">
        <v>69</v>
      </c>
      <c r="D103" s="6">
        <v>60</v>
      </c>
      <c r="E103" s="8">
        <v>0.5</v>
      </c>
      <c r="F103" s="8">
        <v>0.1</v>
      </c>
      <c r="G103" s="8">
        <v>1.5</v>
      </c>
      <c r="H103" s="9">
        <f t="shared" ref="H103:H108" si="23">E103*4.1+F103*9.3+G103*4.1</f>
        <v>9.129999999999999</v>
      </c>
      <c r="I103" s="8">
        <v>0</v>
      </c>
      <c r="J103" s="8">
        <v>6</v>
      </c>
      <c r="K103" s="8">
        <v>86.7</v>
      </c>
      <c r="L103" s="8">
        <v>0</v>
      </c>
      <c r="M103" s="8">
        <v>0</v>
      </c>
      <c r="N103" s="8">
        <v>13.8</v>
      </c>
      <c r="O103" s="10">
        <v>0.4</v>
      </c>
      <c r="P103" s="8">
        <v>25.1</v>
      </c>
      <c r="Q103" s="10">
        <v>0.6</v>
      </c>
      <c r="R103" s="8">
        <v>84.3</v>
      </c>
      <c r="S103" s="8">
        <v>0.2</v>
      </c>
      <c r="T103" s="8">
        <v>0.3</v>
      </c>
      <c r="U103" s="8">
        <v>0</v>
      </c>
    </row>
    <row r="104" spans="1:21" ht="36" customHeight="1" x14ac:dyDescent="0.25">
      <c r="A104" s="6">
        <v>2011</v>
      </c>
      <c r="B104" s="6">
        <v>82</v>
      </c>
      <c r="C104" s="7" t="s">
        <v>70</v>
      </c>
      <c r="D104" s="6">
        <v>250</v>
      </c>
      <c r="E104" s="8">
        <v>2.1</v>
      </c>
      <c r="F104" s="8">
        <v>6.5</v>
      </c>
      <c r="G104" s="8">
        <v>23.7</v>
      </c>
      <c r="H104" s="9">
        <f>E104*4.1+F104*9.3+G104*4.1</f>
        <v>166.23</v>
      </c>
      <c r="I104" s="8">
        <v>0</v>
      </c>
      <c r="J104" s="8">
        <v>0.5</v>
      </c>
      <c r="K104" s="8">
        <v>63.7</v>
      </c>
      <c r="L104" s="8">
        <v>1.2</v>
      </c>
      <c r="M104" s="8">
        <v>0.1</v>
      </c>
      <c r="N104" s="8">
        <v>155.9</v>
      </c>
      <c r="O104" s="10">
        <v>0.1</v>
      </c>
      <c r="P104" s="8">
        <v>50.3</v>
      </c>
      <c r="Q104" s="10">
        <v>0.3</v>
      </c>
      <c r="R104" s="8">
        <v>53.9</v>
      </c>
      <c r="S104" s="8">
        <v>0</v>
      </c>
      <c r="T104" s="8">
        <v>0</v>
      </c>
      <c r="U104" s="8">
        <v>0</v>
      </c>
    </row>
    <row r="105" spans="1:21" ht="20.45" customHeight="1" x14ac:dyDescent="0.25">
      <c r="A105" s="6">
        <v>2008</v>
      </c>
      <c r="B105" s="6">
        <v>298</v>
      </c>
      <c r="C105" s="7" t="s">
        <v>150</v>
      </c>
      <c r="D105" s="6">
        <v>100</v>
      </c>
      <c r="E105" s="8">
        <v>13.7</v>
      </c>
      <c r="F105" s="8">
        <v>12.1</v>
      </c>
      <c r="G105" s="8">
        <v>19.399999999999999</v>
      </c>
      <c r="H105" s="9">
        <f t="shared" si="23"/>
        <v>248.23999999999998</v>
      </c>
      <c r="I105" s="8">
        <v>0.2</v>
      </c>
      <c r="J105" s="8">
        <v>7.6</v>
      </c>
      <c r="K105" s="8">
        <v>24.6</v>
      </c>
      <c r="L105" s="8">
        <v>1.8</v>
      </c>
      <c r="M105" s="8">
        <v>0.1</v>
      </c>
      <c r="N105" s="8">
        <v>2.4</v>
      </c>
      <c r="O105" s="10">
        <v>55.1</v>
      </c>
      <c r="P105" s="8">
        <v>68.2</v>
      </c>
      <c r="Q105" s="10">
        <v>0.9</v>
      </c>
      <c r="R105" s="8">
        <v>28.1</v>
      </c>
      <c r="S105" s="8">
        <v>0.2</v>
      </c>
      <c r="T105" s="8">
        <v>1.5</v>
      </c>
      <c r="U105" s="8">
        <v>0</v>
      </c>
    </row>
    <row r="106" spans="1:21" ht="21.75" customHeight="1" x14ac:dyDescent="0.25">
      <c r="A106" s="6">
        <v>2011</v>
      </c>
      <c r="B106" s="6">
        <v>309</v>
      </c>
      <c r="C106" s="7" t="s">
        <v>77</v>
      </c>
      <c r="D106" s="6">
        <v>150</v>
      </c>
      <c r="E106" s="8">
        <v>5.4</v>
      </c>
      <c r="F106" s="8">
        <v>4.8</v>
      </c>
      <c r="G106" s="8">
        <v>34.4</v>
      </c>
      <c r="H106" s="9">
        <f t="shared" si="23"/>
        <v>207.82</v>
      </c>
      <c r="I106" s="8">
        <v>0.1</v>
      </c>
      <c r="J106" s="8">
        <v>0</v>
      </c>
      <c r="K106" s="8">
        <v>24.1</v>
      </c>
      <c r="L106" s="8">
        <v>2.1</v>
      </c>
      <c r="M106" s="8">
        <v>0</v>
      </c>
      <c r="N106" s="8">
        <v>29.7</v>
      </c>
      <c r="O106" s="10">
        <v>10.5</v>
      </c>
      <c r="P106" s="8">
        <v>41.9</v>
      </c>
      <c r="Q106" s="10">
        <v>0</v>
      </c>
      <c r="R106" s="8">
        <v>3.8</v>
      </c>
      <c r="S106" s="8">
        <v>0</v>
      </c>
      <c r="T106" s="8">
        <v>0</v>
      </c>
      <c r="U106" s="8">
        <v>0</v>
      </c>
    </row>
    <row r="107" spans="1:21" ht="12.4" customHeight="1" x14ac:dyDescent="0.25">
      <c r="A107" s="6">
        <v>2008</v>
      </c>
      <c r="B107" s="6">
        <v>436</v>
      </c>
      <c r="C107" s="7" t="s">
        <v>45</v>
      </c>
      <c r="D107" s="6">
        <v>180</v>
      </c>
      <c r="E107" s="8">
        <v>0.1</v>
      </c>
      <c r="F107" s="8">
        <v>0</v>
      </c>
      <c r="G107" s="8">
        <v>14.9</v>
      </c>
      <c r="H107" s="9">
        <f t="shared" si="23"/>
        <v>61.499999999999993</v>
      </c>
      <c r="I107" s="8">
        <v>0</v>
      </c>
      <c r="J107" s="8">
        <v>2.2999999999999998</v>
      </c>
      <c r="K107" s="8">
        <v>0</v>
      </c>
      <c r="L107" s="8">
        <v>0</v>
      </c>
      <c r="M107" s="8">
        <v>0</v>
      </c>
      <c r="N107" s="8">
        <v>13.3</v>
      </c>
      <c r="O107" s="10">
        <v>3.3</v>
      </c>
      <c r="P107" s="8">
        <v>2.9</v>
      </c>
      <c r="Q107" s="10">
        <v>0.1</v>
      </c>
      <c r="R107" s="8">
        <v>24.5</v>
      </c>
      <c r="S107" s="8">
        <v>0</v>
      </c>
      <c r="T107" s="8">
        <v>0</v>
      </c>
      <c r="U107" s="8">
        <v>0</v>
      </c>
    </row>
    <row r="108" spans="1:21" ht="12.4" customHeight="1" x14ac:dyDescent="0.25">
      <c r="A108" s="6">
        <v>2008</v>
      </c>
      <c r="B108" s="6" t="s">
        <v>35</v>
      </c>
      <c r="C108" s="7" t="s">
        <v>46</v>
      </c>
      <c r="D108" s="6">
        <v>20</v>
      </c>
      <c r="E108" s="8">
        <v>1.3</v>
      </c>
      <c r="F108" s="8">
        <v>0.2</v>
      </c>
      <c r="G108" s="8">
        <v>8.5</v>
      </c>
      <c r="H108" s="9">
        <f t="shared" si="23"/>
        <v>42.039999999999992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3.6</v>
      </c>
      <c r="O108" s="10">
        <v>3.8</v>
      </c>
      <c r="P108" s="8">
        <v>17.399999999999999</v>
      </c>
      <c r="Q108" s="10">
        <v>0.8</v>
      </c>
      <c r="R108" s="8">
        <v>27.2</v>
      </c>
      <c r="S108" s="8">
        <v>0.1</v>
      </c>
      <c r="T108" s="8">
        <v>0</v>
      </c>
      <c r="U108" s="8">
        <v>0</v>
      </c>
    </row>
    <row r="109" spans="1:21" ht="12.4" customHeight="1" x14ac:dyDescent="0.25">
      <c r="A109" s="124" t="s">
        <v>37</v>
      </c>
      <c r="B109" s="125"/>
      <c r="C109" s="125"/>
      <c r="D109" s="12">
        <v>760</v>
      </c>
      <c r="E109" s="14">
        <f>SUM(E103:E108)</f>
        <v>23.100000000000005</v>
      </c>
      <c r="F109" s="14">
        <f t="shared" ref="F109:U109" si="24">SUM(F103:F108)</f>
        <v>23.7</v>
      </c>
      <c r="G109" s="14">
        <f t="shared" si="24"/>
        <v>102.4</v>
      </c>
      <c r="H109" s="14">
        <f t="shared" si="24"/>
        <v>734.95999999999992</v>
      </c>
      <c r="I109" s="14">
        <f t="shared" si="24"/>
        <v>0.30000000000000004</v>
      </c>
      <c r="J109" s="14">
        <f t="shared" si="24"/>
        <v>16.399999999999999</v>
      </c>
      <c r="K109" s="19">
        <f t="shared" si="24"/>
        <v>199.1</v>
      </c>
      <c r="L109" s="14">
        <f t="shared" si="24"/>
        <v>5.0999999999999996</v>
      </c>
      <c r="M109" s="14">
        <f t="shared" si="24"/>
        <v>0.2</v>
      </c>
      <c r="N109" s="14">
        <f t="shared" si="24"/>
        <v>218.70000000000002</v>
      </c>
      <c r="O109" s="14">
        <f t="shared" si="24"/>
        <v>73.199999999999989</v>
      </c>
      <c r="P109" s="14">
        <f t="shared" si="24"/>
        <v>205.80000000000004</v>
      </c>
      <c r="Q109" s="14">
        <f t="shared" si="24"/>
        <v>2.7</v>
      </c>
      <c r="R109" s="14">
        <f t="shared" si="24"/>
        <v>221.79999999999998</v>
      </c>
      <c r="S109" s="14">
        <f t="shared" si="24"/>
        <v>0.5</v>
      </c>
      <c r="T109" s="14">
        <f t="shared" si="24"/>
        <v>1.8</v>
      </c>
      <c r="U109" s="14">
        <f t="shared" si="24"/>
        <v>0</v>
      </c>
    </row>
    <row r="110" spans="1:21" ht="12.4" customHeight="1" x14ac:dyDescent="0.25">
      <c r="A110" s="124" t="s">
        <v>47</v>
      </c>
      <c r="B110" s="125"/>
      <c r="C110" s="125"/>
      <c r="D110" s="126"/>
      <c r="E110" s="14">
        <f>E109+E101+E98</f>
        <v>45.500000000000007</v>
      </c>
      <c r="F110" s="14">
        <f t="shared" ref="F110:T110" si="25">F109+F101+F98</f>
        <v>44.9</v>
      </c>
      <c r="G110" s="14">
        <f t="shared" si="25"/>
        <v>180.20000000000002</v>
      </c>
      <c r="H110" s="14">
        <f t="shared" si="25"/>
        <v>1342.94</v>
      </c>
      <c r="I110" s="14">
        <f t="shared" si="25"/>
        <v>0.60000000000000009</v>
      </c>
      <c r="J110" s="14">
        <f t="shared" si="25"/>
        <v>33.6</v>
      </c>
      <c r="K110" s="19">
        <f t="shared" si="25"/>
        <v>386.6</v>
      </c>
      <c r="L110" s="14">
        <f t="shared" si="25"/>
        <v>5.6</v>
      </c>
      <c r="M110" s="14">
        <f>M109+M101+M98</f>
        <v>0.7</v>
      </c>
      <c r="N110" s="14">
        <f>N109+N101+N98</f>
        <v>609.9</v>
      </c>
      <c r="O110" s="14">
        <f t="shared" si="25"/>
        <v>139.19999999999999</v>
      </c>
      <c r="P110" s="14">
        <f t="shared" si="25"/>
        <v>606.6</v>
      </c>
      <c r="Q110" s="14">
        <f t="shared" si="25"/>
        <v>6.2</v>
      </c>
      <c r="R110" s="14">
        <f t="shared" si="25"/>
        <v>604.5</v>
      </c>
      <c r="S110" s="14">
        <f t="shared" si="25"/>
        <v>0.5</v>
      </c>
      <c r="T110" s="14">
        <f t="shared" si="25"/>
        <v>1.8</v>
      </c>
      <c r="U110" s="41">
        <f t="shared" ref="U110" si="26">U98+U101+U109</f>
        <v>1.6E-2</v>
      </c>
    </row>
    <row r="111" spans="1:21" ht="14.25" customHeight="1" x14ac:dyDescent="0.25">
      <c r="A111" s="124" t="s">
        <v>48</v>
      </c>
      <c r="B111" s="125"/>
      <c r="C111" s="125"/>
      <c r="D111" s="125"/>
      <c r="E111" s="21">
        <v>1</v>
      </c>
      <c r="F111" s="21">
        <v>1</v>
      </c>
      <c r="G111" s="21">
        <v>4</v>
      </c>
      <c r="H111" s="22" t="s">
        <v>35</v>
      </c>
      <c r="I111" s="22" t="s">
        <v>35</v>
      </c>
      <c r="J111" s="22" t="s">
        <v>35</v>
      </c>
      <c r="K111" s="22" t="s">
        <v>35</v>
      </c>
      <c r="L111" s="22" t="s">
        <v>35</v>
      </c>
      <c r="M111" s="22" t="s">
        <v>35</v>
      </c>
      <c r="N111" s="22" t="s">
        <v>35</v>
      </c>
      <c r="O111" s="22" t="s">
        <v>35</v>
      </c>
      <c r="P111" s="22" t="s">
        <v>35</v>
      </c>
      <c r="Q111" s="22" t="s">
        <v>35</v>
      </c>
      <c r="R111" s="22" t="s">
        <v>35</v>
      </c>
      <c r="S111" s="22" t="s">
        <v>35</v>
      </c>
      <c r="T111" s="22" t="s">
        <v>35</v>
      </c>
      <c r="U111" s="22" t="s">
        <v>35</v>
      </c>
    </row>
    <row r="112" spans="1:21" ht="14.25" customHeight="1" x14ac:dyDescent="0.25">
      <c r="A112" s="23"/>
      <c r="B112" s="23"/>
      <c r="C112" s="23"/>
      <c r="D112" s="23"/>
      <c r="E112" s="24"/>
      <c r="F112" s="24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4.25" customHeight="1" x14ac:dyDescent="0.25">
      <c r="A113" s="23"/>
      <c r="B113" s="23"/>
      <c r="C113" s="23"/>
      <c r="D113" s="23"/>
      <c r="E113" s="24"/>
      <c r="F113" s="24"/>
      <c r="G113" s="24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4.25" customHeight="1" x14ac:dyDescent="0.25">
      <c r="A114" s="23"/>
      <c r="B114" s="23"/>
      <c r="C114" s="23"/>
      <c r="D114" s="23"/>
      <c r="E114" s="24"/>
      <c r="F114" s="24"/>
      <c r="G114" s="24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14.25" customHeight="1" x14ac:dyDescent="0.25">
      <c r="A115" s="23"/>
      <c r="B115" s="23"/>
      <c r="C115" s="23"/>
      <c r="D115" s="23"/>
      <c r="E115" s="24"/>
      <c r="F115" s="24"/>
      <c r="G115" s="24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14.25" customHeight="1" x14ac:dyDescent="0.25">
      <c r="A116" s="23"/>
      <c r="B116" s="23"/>
      <c r="C116" s="23"/>
      <c r="D116" s="23"/>
      <c r="E116" s="24"/>
      <c r="F116" s="24"/>
      <c r="G116" s="24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ht="14.25" customHeight="1" x14ac:dyDescent="0.25">
      <c r="A117" s="23"/>
      <c r="B117" s="23"/>
      <c r="C117" s="23"/>
      <c r="D117" s="23"/>
      <c r="E117" s="24"/>
      <c r="F117" s="24"/>
      <c r="G117" s="24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ht="10.9" customHeight="1" x14ac:dyDescent="0.25">
      <c r="A118" s="132" t="s">
        <v>105</v>
      </c>
      <c r="B118" s="132"/>
      <c r="C118" s="132"/>
      <c r="D118" s="132" t="s">
        <v>106</v>
      </c>
      <c r="E118" s="132"/>
      <c r="F118" s="132"/>
      <c r="G118" s="132"/>
      <c r="H118" s="13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1" ht="10.9" customHeight="1" x14ac:dyDescent="0.25">
      <c r="A119" s="132" t="s">
        <v>1</v>
      </c>
      <c r="B119" s="132"/>
      <c r="C119" s="132"/>
      <c r="D119" s="132" t="s">
        <v>2</v>
      </c>
      <c r="E119" s="132"/>
      <c r="F119" s="132"/>
      <c r="G119" s="132"/>
      <c r="H119" s="13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ht="14.25" customHeight="1" x14ac:dyDescent="0.25">
      <c r="A120" s="144" t="s">
        <v>3</v>
      </c>
      <c r="B120" s="144"/>
      <c r="C120" s="144"/>
      <c r="D120" s="144" t="s">
        <v>4</v>
      </c>
      <c r="E120" s="144"/>
      <c r="F120" s="144"/>
      <c r="G120" s="144"/>
      <c r="H120" s="144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1:21" ht="13.5" customHeight="1" x14ac:dyDescent="0.25">
      <c r="A121" s="133" t="s">
        <v>5</v>
      </c>
      <c r="B121" s="133" t="s">
        <v>6</v>
      </c>
      <c r="C121" s="135" t="s">
        <v>7</v>
      </c>
      <c r="D121" s="133" t="s">
        <v>8</v>
      </c>
      <c r="E121" s="129" t="s">
        <v>9</v>
      </c>
      <c r="F121" s="130"/>
      <c r="G121" s="131"/>
      <c r="H121" s="127" t="s">
        <v>10</v>
      </c>
      <c r="I121" s="129" t="s">
        <v>11</v>
      </c>
      <c r="J121" s="130"/>
      <c r="K121" s="130"/>
      <c r="L121" s="130"/>
      <c r="M121" s="131"/>
      <c r="N121" s="129" t="s">
        <v>12</v>
      </c>
      <c r="O121" s="130"/>
      <c r="P121" s="130"/>
      <c r="Q121" s="130"/>
      <c r="R121" s="130"/>
      <c r="S121" s="130"/>
      <c r="T121" s="130"/>
      <c r="U121" s="131"/>
    </row>
    <row r="122" spans="1:21" ht="39.6" customHeight="1" x14ac:dyDescent="0.25">
      <c r="A122" s="134"/>
      <c r="B122" s="134"/>
      <c r="C122" s="136"/>
      <c r="D122" s="134"/>
      <c r="E122" s="1" t="s">
        <v>13</v>
      </c>
      <c r="F122" s="1" t="s">
        <v>14</v>
      </c>
      <c r="G122" s="1" t="s">
        <v>15</v>
      </c>
      <c r="H122" s="128"/>
      <c r="I122" s="1" t="s">
        <v>16</v>
      </c>
      <c r="J122" s="1" t="s">
        <v>17</v>
      </c>
      <c r="K122" s="1" t="s">
        <v>18</v>
      </c>
      <c r="L122" s="1" t="s">
        <v>19</v>
      </c>
      <c r="M122" s="1" t="s">
        <v>20</v>
      </c>
      <c r="N122" s="1" t="s">
        <v>21</v>
      </c>
      <c r="O122" s="2" t="s">
        <v>22</v>
      </c>
      <c r="P122" s="1" t="s">
        <v>23</v>
      </c>
      <c r="Q122" s="2" t="s">
        <v>24</v>
      </c>
      <c r="R122" s="1" t="s">
        <v>25</v>
      </c>
      <c r="S122" s="1" t="s">
        <v>26</v>
      </c>
      <c r="T122" s="1" t="s">
        <v>27</v>
      </c>
      <c r="U122" s="1" t="s">
        <v>28</v>
      </c>
    </row>
    <row r="123" spans="1:21" ht="14.65" customHeight="1" x14ac:dyDescent="0.25">
      <c r="A123" s="3" t="s">
        <v>29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</row>
    <row r="124" spans="1:21" ht="31.15" customHeight="1" x14ac:dyDescent="0.25">
      <c r="A124" s="6">
        <v>2008</v>
      </c>
      <c r="B124" s="6">
        <v>324</v>
      </c>
      <c r="C124" s="7" t="s">
        <v>151</v>
      </c>
      <c r="D124" s="6">
        <v>150</v>
      </c>
      <c r="E124" s="8">
        <v>15.1</v>
      </c>
      <c r="F124" s="8">
        <v>15.3</v>
      </c>
      <c r="G124" s="8">
        <v>45.3</v>
      </c>
      <c r="H124" s="9">
        <f t="shared" ref="H124" si="27">E124*4.1+F124*9.3+G124*4.1</f>
        <v>389.92999999999995</v>
      </c>
      <c r="I124" s="8">
        <v>0.2</v>
      </c>
      <c r="J124" s="8">
        <v>0</v>
      </c>
      <c r="K124" s="35">
        <v>163.69999999999999</v>
      </c>
      <c r="L124" s="8">
        <v>3.2</v>
      </c>
      <c r="M124" s="8">
        <v>0.5</v>
      </c>
      <c r="N124" s="8">
        <v>159.4</v>
      </c>
      <c r="O124" s="10">
        <v>25.8</v>
      </c>
      <c r="P124" s="8">
        <v>181.2</v>
      </c>
      <c r="Q124" s="10">
        <v>0.2</v>
      </c>
      <c r="R124" s="8">
        <v>0.2</v>
      </c>
      <c r="S124" s="8">
        <v>0</v>
      </c>
      <c r="T124" s="8">
        <v>1</v>
      </c>
      <c r="U124" s="8">
        <v>1.6E-2</v>
      </c>
    </row>
    <row r="125" spans="1:21" ht="12.4" customHeight="1" x14ac:dyDescent="0.25">
      <c r="A125" s="6">
        <v>2008</v>
      </c>
      <c r="B125" s="6">
        <v>430</v>
      </c>
      <c r="C125" s="7" t="s">
        <v>31</v>
      </c>
      <c r="D125" s="6" t="s">
        <v>32</v>
      </c>
      <c r="E125" s="8">
        <v>0</v>
      </c>
      <c r="F125" s="8">
        <v>0</v>
      </c>
      <c r="G125" s="8">
        <v>9.6999999999999993</v>
      </c>
      <c r="H125" s="9">
        <f>E125*4.1+F125*9.3+G125*4.1</f>
        <v>39.769999999999996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5.9</v>
      </c>
      <c r="O125" s="10">
        <v>1.3</v>
      </c>
      <c r="P125" s="8">
        <v>0</v>
      </c>
      <c r="Q125" s="10">
        <v>0</v>
      </c>
      <c r="R125" s="8">
        <v>0.7</v>
      </c>
      <c r="S125" s="8">
        <v>0</v>
      </c>
      <c r="T125" s="8">
        <v>0</v>
      </c>
      <c r="U125" s="8">
        <v>0</v>
      </c>
    </row>
    <row r="126" spans="1:21" ht="12.4" customHeight="1" x14ac:dyDescent="0.25">
      <c r="A126" s="6">
        <v>2008</v>
      </c>
      <c r="B126" s="6" t="s">
        <v>35</v>
      </c>
      <c r="C126" s="7" t="s">
        <v>36</v>
      </c>
      <c r="D126" s="6">
        <v>140</v>
      </c>
      <c r="E126" s="8">
        <v>0.6</v>
      </c>
      <c r="F126" s="8">
        <v>0.6</v>
      </c>
      <c r="G126" s="8">
        <v>13.7</v>
      </c>
      <c r="H126" s="9">
        <f t="shared" ref="H126" si="28">E126*4.1+F126*9.3+G126*4.1</f>
        <v>64.209999999999994</v>
      </c>
      <c r="I126" s="8">
        <v>0</v>
      </c>
      <c r="J126" s="8">
        <v>14</v>
      </c>
      <c r="K126" s="8">
        <v>0</v>
      </c>
      <c r="L126" s="8">
        <v>0</v>
      </c>
      <c r="M126" s="8">
        <v>0</v>
      </c>
      <c r="N126" s="8">
        <v>22.4</v>
      </c>
      <c r="O126" s="10">
        <v>11.2</v>
      </c>
      <c r="P126" s="8">
        <v>15.4</v>
      </c>
      <c r="Q126" s="10">
        <v>3.1</v>
      </c>
      <c r="R126" s="8">
        <v>247.6</v>
      </c>
      <c r="S126" s="8">
        <v>0</v>
      </c>
      <c r="T126" s="8">
        <v>0</v>
      </c>
      <c r="U126" s="8">
        <v>0</v>
      </c>
    </row>
    <row r="127" spans="1:21" ht="12.4" customHeight="1" x14ac:dyDescent="0.25">
      <c r="A127" s="124" t="s">
        <v>37</v>
      </c>
      <c r="B127" s="125"/>
      <c r="C127" s="125"/>
      <c r="D127" s="12">
        <v>500</v>
      </c>
      <c r="E127" s="14">
        <f>SUM(E124:E126)</f>
        <v>15.7</v>
      </c>
      <c r="F127" s="14">
        <f t="shared" ref="F127:U127" si="29">SUM(F124:F126)</f>
        <v>15.9</v>
      </c>
      <c r="G127" s="14">
        <f t="shared" si="29"/>
        <v>68.7</v>
      </c>
      <c r="H127" s="14">
        <f t="shared" si="29"/>
        <v>493.90999999999991</v>
      </c>
      <c r="I127" s="14">
        <f t="shared" si="29"/>
        <v>0.2</v>
      </c>
      <c r="J127" s="14">
        <f t="shared" si="29"/>
        <v>14</v>
      </c>
      <c r="K127" s="34">
        <f t="shared" si="29"/>
        <v>163.69999999999999</v>
      </c>
      <c r="L127" s="14">
        <f t="shared" si="29"/>
        <v>3.2</v>
      </c>
      <c r="M127" s="14">
        <f t="shared" si="29"/>
        <v>0.5</v>
      </c>
      <c r="N127" s="14">
        <f t="shared" si="29"/>
        <v>187.70000000000002</v>
      </c>
      <c r="O127" s="14">
        <f t="shared" si="29"/>
        <v>38.299999999999997</v>
      </c>
      <c r="P127" s="14">
        <f t="shared" si="29"/>
        <v>196.6</v>
      </c>
      <c r="Q127" s="14">
        <f t="shared" si="29"/>
        <v>3.3000000000000003</v>
      </c>
      <c r="R127" s="14">
        <f t="shared" si="29"/>
        <v>248.5</v>
      </c>
      <c r="S127" s="14">
        <f t="shared" si="29"/>
        <v>0</v>
      </c>
      <c r="T127" s="14">
        <f t="shared" si="29"/>
        <v>1</v>
      </c>
      <c r="U127" s="20">
        <f t="shared" si="29"/>
        <v>1.6E-2</v>
      </c>
    </row>
    <row r="128" spans="1:21" ht="10.15" customHeight="1" x14ac:dyDescent="0.25">
      <c r="A128" s="71" t="s">
        <v>38</v>
      </c>
      <c r="B128" s="72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6"/>
    </row>
    <row r="129" spans="1:21" ht="12.4" customHeight="1" x14ac:dyDescent="0.25">
      <c r="A129" s="6">
        <v>2011</v>
      </c>
      <c r="B129" s="6">
        <v>385</v>
      </c>
      <c r="C129" s="7" t="s">
        <v>39</v>
      </c>
      <c r="D129" s="6">
        <v>200</v>
      </c>
      <c r="E129" s="8">
        <v>6</v>
      </c>
      <c r="F129" s="8">
        <v>5</v>
      </c>
      <c r="G129" s="8">
        <v>9.4</v>
      </c>
      <c r="H129" s="9">
        <f>E129*4.1+F129*9.3+G129*4.1</f>
        <v>109.63999999999999</v>
      </c>
      <c r="I129" s="8">
        <v>0.1</v>
      </c>
      <c r="J129" s="8">
        <v>1.1000000000000001</v>
      </c>
      <c r="K129" s="8">
        <v>0</v>
      </c>
      <c r="L129" s="8">
        <v>0</v>
      </c>
      <c r="M129" s="8">
        <v>0.2</v>
      </c>
      <c r="N129" s="8">
        <v>215.2</v>
      </c>
      <c r="O129" s="10">
        <v>23.6</v>
      </c>
      <c r="P129" s="8">
        <v>151.9</v>
      </c>
      <c r="Q129" s="10">
        <v>0.2</v>
      </c>
      <c r="R129" s="8">
        <v>8.1</v>
      </c>
      <c r="S129" s="8">
        <v>0</v>
      </c>
      <c r="T129" s="8">
        <v>0</v>
      </c>
      <c r="U129" s="8">
        <v>0</v>
      </c>
    </row>
    <row r="130" spans="1:21" ht="12.4" customHeight="1" x14ac:dyDescent="0.25">
      <c r="A130" s="124" t="s">
        <v>37</v>
      </c>
      <c r="B130" s="125"/>
      <c r="C130" s="125"/>
      <c r="D130" s="12">
        <v>200</v>
      </c>
      <c r="E130" s="14">
        <f t="shared" ref="E130:U130" si="30">SUM(E129)</f>
        <v>6</v>
      </c>
      <c r="F130" s="14">
        <f t="shared" si="30"/>
        <v>5</v>
      </c>
      <c r="G130" s="14">
        <f t="shared" si="30"/>
        <v>9.4</v>
      </c>
      <c r="H130" s="14">
        <f t="shared" si="30"/>
        <v>109.63999999999999</v>
      </c>
      <c r="I130" s="14">
        <f>SUM(I129)</f>
        <v>0.1</v>
      </c>
      <c r="J130" s="14">
        <f t="shared" si="30"/>
        <v>1.1000000000000001</v>
      </c>
      <c r="K130" s="14">
        <f t="shared" si="30"/>
        <v>0</v>
      </c>
      <c r="L130" s="14">
        <f t="shared" si="30"/>
        <v>0</v>
      </c>
      <c r="M130" s="14">
        <f t="shared" si="30"/>
        <v>0.2</v>
      </c>
      <c r="N130" s="14">
        <f t="shared" si="30"/>
        <v>215.2</v>
      </c>
      <c r="O130" s="14">
        <f t="shared" si="30"/>
        <v>23.6</v>
      </c>
      <c r="P130" s="14">
        <f t="shared" si="30"/>
        <v>151.9</v>
      </c>
      <c r="Q130" s="14">
        <f t="shared" si="30"/>
        <v>0.2</v>
      </c>
      <c r="R130" s="14">
        <f t="shared" si="30"/>
        <v>8.1</v>
      </c>
      <c r="S130" s="14">
        <f t="shared" si="30"/>
        <v>0</v>
      </c>
      <c r="T130" s="14">
        <f t="shared" si="30"/>
        <v>0</v>
      </c>
      <c r="U130" s="14">
        <f t="shared" si="30"/>
        <v>0</v>
      </c>
    </row>
    <row r="131" spans="1:21" ht="14.65" customHeight="1" x14ac:dyDescent="0.25">
      <c r="A131" s="17" t="s">
        <v>40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6"/>
    </row>
    <row r="132" spans="1:21" ht="16.149999999999999" customHeight="1" x14ac:dyDescent="0.25">
      <c r="A132" s="6">
        <v>2008</v>
      </c>
      <c r="B132" s="6">
        <v>3</v>
      </c>
      <c r="C132" s="7" t="s">
        <v>55</v>
      </c>
      <c r="D132" s="6">
        <v>60</v>
      </c>
      <c r="E132" s="8">
        <v>0.7</v>
      </c>
      <c r="F132" s="8">
        <v>0.1</v>
      </c>
      <c r="G132" s="8">
        <v>2.2999999999999998</v>
      </c>
      <c r="H132" s="9">
        <f t="shared" ref="H132:H137" si="31">E132*4.1+F132*9.3+G132*4.1</f>
        <v>13.229999999999997</v>
      </c>
      <c r="I132" s="8">
        <v>0</v>
      </c>
      <c r="J132" s="8">
        <v>15.1</v>
      </c>
      <c r="K132" s="8">
        <v>67.2</v>
      </c>
      <c r="L132" s="8">
        <v>0</v>
      </c>
      <c r="M132" s="8">
        <v>0</v>
      </c>
      <c r="N132" s="8">
        <v>8.4</v>
      </c>
      <c r="O132" s="10">
        <v>12.1</v>
      </c>
      <c r="P132" s="8">
        <v>15.7</v>
      </c>
      <c r="Q132" s="10">
        <v>0.6</v>
      </c>
      <c r="R132" s="8">
        <v>174.9</v>
      </c>
      <c r="S132" s="8">
        <v>0.02</v>
      </c>
      <c r="T132" s="8">
        <v>0</v>
      </c>
      <c r="U132" s="8">
        <v>0</v>
      </c>
    </row>
    <row r="133" spans="1:21" ht="24" customHeight="1" x14ac:dyDescent="0.25">
      <c r="A133" s="6">
        <v>2012</v>
      </c>
      <c r="B133" s="6">
        <v>77</v>
      </c>
      <c r="C133" s="7" t="s">
        <v>75</v>
      </c>
      <c r="D133" s="6">
        <v>250</v>
      </c>
      <c r="E133" s="8">
        <v>5.5</v>
      </c>
      <c r="F133" s="8">
        <v>4.9000000000000004</v>
      </c>
      <c r="G133" s="8">
        <v>15.6</v>
      </c>
      <c r="H133" s="9">
        <f>E133*4.1+F133*9.3+G133*4.1</f>
        <v>132.07999999999998</v>
      </c>
      <c r="I133" s="8">
        <v>0.1</v>
      </c>
      <c r="J133" s="8">
        <v>1.6</v>
      </c>
      <c r="K133" s="35">
        <v>108.2</v>
      </c>
      <c r="L133" s="8">
        <v>0</v>
      </c>
      <c r="M133" s="8">
        <v>0</v>
      </c>
      <c r="N133" s="8">
        <v>97.3</v>
      </c>
      <c r="O133" s="10">
        <v>18.8</v>
      </c>
      <c r="P133" s="8">
        <v>72.099999999999994</v>
      </c>
      <c r="Q133" s="10">
        <v>0.2</v>
      </c>
      <c r="R133" s="8">
        <v>0.7</v>
      </c>
      <c r="S133" s="8">
        <v>0</v>
      </c>
      <c r="T133" s="8">
        <v>0.6</v>
      </c>
      <c r="U133" s="8">
        <v>0</v>
      </c>
    </row>
    <row r="134" spans="1:21" ht="33" customHeight="1" x14ac:dyDescent="0.25">
      <c r="A134" s="6">
        <v>2011</v>
      </c>
      <c r="B134" s="6">
        <v>279</v>
      </c>
      <c r="C134" s="7" t="s">
        <v>152</v>
      </c>
      <c r="D134" s="6">
        <v>100</v>
      </c>
      <c r="E134" s="8">
        <v>11.2</v>
      </c>
      <c r="F134" s="8">
        <v>14.9</v>
      </c>
      <c r="G134" s="8">
        <v>27.1</v>
      </c>
      <c r="H134" s="9">
        <f t="shared" si="31"/>
        <v>295.60000000000002</v>
      </c>
      <c r="I134" s="8">
        <v>0.1</v>
      </c>
      <c r="J134" s="8">
        <v>0</v>
      </c>
      <c r="K134" s="8">
        <v>55.1</v>
      </c>
      <c r="L134" s="8">
        <v>2.5</v>
      </c>
      <c r="M134" s="8">
        <v>0</v>
      </c>
      <c r="N134" s="8">
        <v>41.6</v>
      </c>
      <c r="O134" s="10">
        <v>5.0999999999999996</v>
      </c>
      <c r="P134" s="8">
        <v>59.8</v>
      </c>
      <c r="Q134" s="10">
        <v>0.9</v>
      </c>
      <c r="R134" s="8">
        <v>9.6</v>
      </c>
      <c r="S134" s="8">
        <v>0</v>
      </c>
      <c r="T134" s="8">
        <v>0</v>
      </c>
      <c r="U134" s="8">
        <v>0</v>
      </c>
    </row>
    <row r="135" spans="1:21" ht="21.75" customHeight="1" x14ac:dyDescent="0.25">
      <c r="A135" s="6">
        <v>2011</v>
      </c>
      <c r="B135" s="6">
        <v>312</v>
      </c>
      <c r="C135" s="7" t="s">
        <v>64</v>
      </c>
      <c r="D135" s="6">
        <v>150</v>
      </c>
      <c r="E135" s="8">
        <v>2.9</v>
      </c>
      <c r="F135" s="8">
        <v>2.9</v>
      </c>
      <c r="G135" s="8">
        <v>21</v>
      </c>
      <c r="H135" s="9">
        <f t="shared" si="31"/>
        <v>124.96</v>
      </c>
      <c r="I135" s="8">
        <v>0.1</v>
      </c>
      <c r="J135" s="8">
        <v>1</v>
      </c>
      <c r="K135" s="8">
        <v>26.7</v>
      </c>
      <c r="L135" s="8">
        <v>0</v>
      </c>
      <c r="M135" s="8">
        <v>0.1</v>
      </c>
      <c r="N135" s="8">
        <v>36.4</v>
      </c>
      <c r="O135" s="10">
        <v>29.4</v>
      </c>
      <c r="P135" s="8">
        <v>79.400000000000006</v>
      </c>
      <c r="Q135" s="10">
        <v>0.2</v>
      </c>
      <c r="R135" s="8">
        <v>26.3</v>
      </c>
      <c r="S135" s="8">
        <v>0</v>
      </c>
      <c r="T135" s="8">
        <v>0</v>
      </c>
      <c r="U135" s="8">
        <v>0</v>
      </c>
    </row>
    <row r="136" spans="1:21" ht="12.4" customHeight="1" x14ac:dyDescent="0.25">
      <c r="A136" s="6">
        <v>2008</v>
      </c>
      <c r="B136" s="6">
        <v>438</v>
      </c>
      <c r="C136" s="7" t="s">
        <v>78</v>
      </c>
      <c r="D136" s="6">
        <v>180</v>
      </c>
      <c r="E136" s="8">
        <v>0.1</v>
      </c>
      <c r="F136" s="8">
        <v>0.1</v>
      </c>
      <c r="G136" s="8">
        <v>16.7</v>
      </c>
      <c r="H136" s="9">
        <f t="shared" si="31"/>
        <v>69.809999999999988</v>
      </c>
      <c r="I136" s="8">
        <v>0</v>
      </c>
      <c r="J136" s="8">
        <v>0.9</v>
      </c>
      <c r="K136" s="8">
        <v>0</v>
      </c>
      <c r="L136" s="8">
        <v>0</v>
      </c>
      <c r="M136" s="8">
        <v>0</v>
      </c>
      <c r="N136" s="8">
        <v>11.1</v>
      </c>
      <c r="O136" s="10">
        <v>3.3</v>
      </c>
      <c r="P136" s="8">
        <v>2.2000000000000002</v>
      </c>
      <c r="Q136" s="10">
        <v>0.4</v>
      </c>
      <c r="R136" s="8">
        <v>63.6</v>
      </c>
      <c r="S136" s="8">
        <v>0.5</v>
      </c>
      <c r="T136" s="8">
        <v>0</v>
      </c>
      <c r="U136" s="8">
        <v>0</v>
      </c>
    </row>
    <row r="137" spans="1:21" ht="12.4" customHeight="1" x14ac:dyDescent="0.25">
      <c r="A137" s="6">
        <v>2008</v>
      </c>
      <c r="B137" s="6" t="s">
        <v>35</v>
      </c>
      <c r="C137" s="7" t="s">
        <v>46</v>
      </c>
      <c r="D137" s="6">
        <v>20</v>
      </c>
      <c r="E137" s="8">
        <v>1.3</v>
      </c>
      <c r="F137" s="8">
        <v>0.2</v>
      </c>
      <c r="G137" s="8">
        <v>8.5</v>
      </c>
      <c r="H137" s="9">
        <f t="shared" si="31"/>
        <v>42.039999999999992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3.6</v>
      </c>
      <c r="O137" s="10">
        <v>3.8</v>
      </c>
      <c r="P137" s="8">
        <v>17.399999999999999</v>
      </c>
      <c r="Q137" s="10">
        <v>0.8</v>
      </c>
      <c r="R137" s="8">
        <v>27.2</v>
      </c>
      <c r="S137" s="8">
        <v>0.1</v>
      </c>
      <c r="T137" s="8">
        <v>0</v>
      </c>
      <c r="U137" s="8">
        <v>0</v>
      </c>
    </row>
    <row r="138" spans="1:21" ht="12.4" customHeight="1" x14ac:dyDescent="0.25">
      <c r="A138" s="6">
        <v>2008</v>
      </c>
      <c r="B138" s="6" t="s">
        <v>35</v>
      </c>
      <c r="C138" s="7" t="s">
        <v>79</v>
      </c>
      <c r="D138" s="6">
        <v>20</v>
      </c>
      <c r="E138" s="8">
        <v>1.5</v>
      </c>
      <c r="F138" s="8">
        <v>0.6</v>
      </c>
      <c r="G138" s="8">
        <v>10.3</v>
      </c>
      <c r="H138" s="9">
        <f>E138*4.1+F138*9.3+G138*4.1</f>
        <v>53.959999999999994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3.8</v>
      </c>
      <c r="O138" s="10">
        <v>2.6</v>
      </c>
      <c r="P138" s="8">
        <v>13</v>
      </c>
      <c r="Q138" s="10">
        <v>0.2</v>
      </c>
      <c r="R138" s="8">
        <v>18.399999999999999</v>
      </c>
      <c r="S138" s="8">
        <v>0</v>
      </c>
      <c r="T138" s="8">
        <v>0</v>
      </c>
      <c r="U138" s="8">
        <v>0</v>
      </c>
    </row>
    <row r="139" spans="1:21" ht="12.4" customHeight="1" x14ac:dyDescent="0.25">
      <c r="A139" s="124" t="s">
        <v>37</v>
      </c>
      <c r="B139" s="125"/>
      <c r="C139" s="125"/>
      <c r="D139" s="12">
        <v>780</v>
      </c>
      <c r="E139" s="14">
        <f>SUM(E132:E138)</f>
        <v>23.2</v>
      </c>
      <c r="F139" s="14">
        <f t="shared" ref="F139:U139" si="32">SUM(F132:F138)</f>
        <v>23.7</v>
      </c>
      <c r="G139" s="14">
        <f t="shared" si="32"/>
        <v>101.5</v>
      </c>
      <c r="H139" s="14">
        <f t="shared" si="32"/>
        <v>731.68</v>
      </c>
      <c r="I139" s="14">
        <f t="shared" si="32"/>
        <v>0.30000000000000004</v>
      </c>
      <c r="J139" s="14">
        <f t="shared" si="32"/>
        <v>18.599999999999998</v>
      </c>
      <c r="K139" s="34">
        <f t="shared" si="32"/>
        <v>257.2</v>
      </c>
      <c r="L139" s="14">
        <f t="shared" si="32"/>
        <v>2.5</v>
      </c>
      <c r="M139" s="14">
        <f t="shared" si="32"/>
        <v>0.1</v>
      </c>
      <c r="N139" s="14">
        <f t="shared" si="32"/>
        <v>202.20000000000002</v>
      </c>
      <c r="O139" s="14">
        <f t="shared" si="32"/>
        <v>75.099999999999994</v>
      </c>
      <c r="P139" s="14">
        <f t="shared" si="32"/>
        <v>259.60000000000002</v>
      </c>
      <c r="Q139" s="14">
        <f t="shared" si="32"/>
        <v>3.3000000000000007</v>
      </c>
      <c r="R139" s="14">
        <f t="shared" si="32"/>
        <v>320.7</v>
      </c>
      <c r="S139" s="14">
        <f t="shared" si="32"/>
        <v>0.62</v>
      </c>
      <c r="T139" s="14">
        <f t="shared" si="32"/>
        <v>0.6</v>
      </c>
      <c r="U139" s="14">
        <f t="shared" si="32"/>
        <v>0</v>
      </c>
    </row>
    <row r="140" spans="1:21" ht="12.4" customHeight="1" x14ac:dyDescent="0.25">
      <c r="A140" s="124" t="s">
        <v>47</v>
      </c>
      <c r="B140" s="125"/>
      <c r="C140" s="125"/>
      <c r="D140" s="126"/>
      <c r="E140" s="14">
        <f>E139+E130+E127</f>
        <v>44.9</v>
      </c>
      <c r="F140" s="14">
        <f t="shared" ref="F140:S140" si="33">F139+F130+F127</f>
        <v>44.6</v>
      </c>
      <c r="G140" s="14">
        <f t="shared" si="33"/>
        <v>179.60000000000002</v>
      </c>
      <c r="H140" s="14">
        <f>H139+H130+H127</f>
        <v>1335.2299999999998</v>
      </c>
      <c r="I140" s="14">
        <f t="shared" si="33"/>
        <v>0.60000000000000009</v>
      </c>
      <c r="J140" s="14">
        <f t="shared" si="33"/>
        <v>33.700000000000003</v>
      </c>
      <c r="K140" s="14">
        <v>385.2</v>
      </c>
      <c r="L140" s="14">
        <f t="shared" si="33"/>
        <v>5.7</v>
      </c>
      <c r="M140" s="14">
        <f t="shared" si="33"/>
        <v>0.8</v>
      </c>
      <c r="N140" s="14">
        <f t="shared" si="33"/>
        <v>605.1</v>
      </c>
      <c r="O140" s="14">
        <f t="shared" si="33"/>
        <v>137</v>
      </c>
      <c r="P140" s="14">
        <f t="shared" si="33"/>
        <v>608.1</v>
      </c>
      <c r="Q140" s="14">
        <f t="shared" si="33"/>
        <v>6.8000000000000007</v>
      </c>
      <c r="R140" s="14">
        <f t="shared" si="33"/>
        <v>577.29999999999995</v>
      </c>
      <c r="S140" s="14">
        <f t="shared" si="33"/>
        <v>0.62</v>
      </c>
      <c r="T140" s="14">
        <f>T139+T130+T127</f>
        <v>1.6</v>
      </c>
      <c r="U140" s="20">
        <f>U139+U130+U127</f>
        <v>1.6E-2</v>
      </c>
    </row>
    <row r="141" spans="1:21" ht="10.9" customHeight="1" x14ac:dyDescent="0.25">
      <c r="A141" s="124" t="s">
        <v>48</v>
      </c>
      <c r="B141" s="125"/>
      <c r="C141" s="125"/>
      <c r="D141" s="125"/>
      <c r="E141" s="21">
        <v>1</v>
      </c>
      <c r="F141" s="21">
        <v>1</v>
      </c>
      <c r="G141" s="21">
        <v>4</v>
      </c>
      <c r="H141" s="22" t="s">
        <v>35</v>
      </c>
      <c r="I141" s="22" t="s">
        <v>35</v>
      </c>
      <c r="J141" s="22" t="s">
        <v>35</v>
      </c>
      <c r="K141" s="22" t="s">
        <v>35</v>
      </c>
      <c r="L141" s="22" t="s">
        <v>35</v>
      </c>
      <c r="M141" s="22" t="s">
        <v>35</v>
      </c>
      <c r="N141" s="22" t="s">
        <v>35</v>
      </c>
      <c r="O141" s="22" t="s">
        <v>35</v>
      </c>
      <c r="P141" s="22" t="s">
        <v>35</v>
      </c>
      <c r="Q141" s="22" t="s">
        <v>35</v>
      </c>
      <c r="R141" s="22" t="s">
        <v>35</v>
      </c>
      <c r="S141" s="22" t="s">
        <v>35</v>
      </c>
      <c r="T141" s="22" t="s">
        <v>35</v>
      </c>
      <c r="U141" s="22" t="s">
        <v>35</v>
      </c>
    </row>
    <row r="142" spans="1:21" ht="14.25" customHeight="1" x14ac:dyDescent="0.25">
      <c r="A142" s="93" t="s">
        <v>115</v>
      </c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</row>
    <row r="143" spans="1:21" ht="14.25" customHeight="1" x14ac:dyDescent="0.25">
      <c r="A143" s="117" t="s">
        <v>116</v>
      </c>
      <c r="B143" s="117"/>
      <c r="C143" s="117"/>
      <c r="D143" s="118" t="s">
        <v>9</v>
      </c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</row>
    <row r="144" spans="1:21" ht="14.25" customHeight="1" x14ac:dyDescent="0.25">
      <c r="A144" s="117"/>
      <c r="B144" s="117"/>
      <c r="C144" s="117"/>
      <c r="D144" s="106" t="s">
        <v>117</v>
      </c>
      <c r="E144" s="106" t="s">
        <v>14</v>
      </c>
      <c r="F144" s="106" t="s">
        <v>15</v>
      </c>
      <c r="G144" s="119" t="s">
        <v>118</v>
      </c>
      <c r="H144" s="119"/>
      <c r="I144" s="120" t="s">
        <v>11</v>
      </c>
      <c r="J144" s="121"/>
      <c r="K144" s="121"/>
      <c r="L144" s="121"/>
      <c r="M144" s="122"/>
      <c r="N144" s="120" t="s">
        <v>12</v>
      </c>
      <c r="O144" s="121"/>
      <c r="P144" s="121"/>
      <c r="Q144" s="121"/>
      <c r="R144" s="121"/>
      <c r="S144" s="121"/>
      <c r="T144" s="121"/>
      <c r="U144" s="122"/>
    </row>
    <row r="145" spans="1:21" ht="14.25" customHeight="1" x14ac:dyDescent="0.25">
      <c r="A145" s="117"/>
      <c r="B145" s="117"/>
      <c r="C145" s="117"/>
      <c r="D145" s="107"/>
      <c r="E145" s="107"/>
      <c r="F145" s="107"/>
      <c r="G145" s="119"/>
      <c r="H145" s="119"/>
      <c r="I145" s="42" t="s">
        <v>16</v>
      </c>
      <c r="J145" s="42" t="s">
        <v>17</v>
      </c>
      <c r="K145" s="42" t="s">
        <v>18</v>
      </c>
      <c r="L145" s="42" t="s">
        <v>19</v>
      </c>
      <c r="M145" s="42" t="s">
        <v>20</v>
      </c>
      <c r="N145" s="42" t="s">
        <v>21</v>
      </c>
      <c r="O145" s="42" t="s">
        <v>22</v>
      </c>
      <c r="P145" s="42" t="s">
        <v>23</v>
      </c>
      <c r="Q145" s="42" t="s">
        <v>24</v>
      </c>
      <c r="R145" s="42" t="s">
        <v>25</v>
      </c>
      <c r="S145" s="42" t="s">
        <v>26</v>
      </c>
      <c r="T145" s="42" t="s">
        <v>27</v>
      </c>
      <c r="U145" s="42" t="s">
        <v>28</v>
      </c>
    </row>
    <row r="146" spans="1:21" ht="14.25" customHeight="1" x14ac:dyDescent="0.25">
      <c r="A146" s="82" t="s">
        <v>119</v>
      </c>
      <c r="B146" s="83"/>
      <c r="C146" s="84"/>
      <c r="D146" s="59">
        <f>E23+E53+E81+E110+E140</f>
        <v>225.20000000000002</v>
      </c>
      <c r="E146" s="44">
        <f>F23+F53+F81+F110+F140</f>
        <v>224.5</v>
      </c>
      <c r="F146" s="45">
        <f>G23+G53+G81+G110+G140</f>
        <v>895.1</v>
      </c>
      <c r="G146" s="123">
        <f>H140+H110+H81+H53+H23</f>
        <v>6678.91</v>
      </c>
      <c r="H146" s="123"/>
      <c r="I146" s="44">
        <f t="shared" ref="I146:U146" si="34">I23+I53+I81+I110+I140</f>
        <v>3.1000000000000005</v>
      </c>
      <c r="J146" s="45">
        <f t="shared" si="34"/>
        <v>166.3</v>
      </c>
      <c r="K146" s="47">
        <f t="shared" si="34"/>
        <v>1932.7</v>
      </c>
      <c r="L146" s="45">
        <f t="shared" si="34"/>
        <v>27.2</v>
      </c>
      <c r="M146" s="45">
        <f t="shared" si="34"/>
        <v>3.67</v>
      </c>
      <c r="N146" s="45">
        <f t="shared" si="34"/>
        <v>3297</v>
      </c>
      <c r="O146" s="45">
        <f t="shared" si="34"/>
        <v>685.4</v>
      </c>
      <c r="P146" s="45">
        <f t="shared" si="34"/>
        <v>3013.3</v>
      </c>
      <c r="Q146" s="45">
        <f t="shared" si="34"/>
        <v>33.6</v>
      </c>
      <c r="R146" s="45">
        <f t="shared" si="34"/>
        <v>2978.3</v>
      </c>
      <c r="S146" s="45">
        <f t="shared" si="34"/>
        <v>2.79</v>
      </c>
      <c r="T146" s="45">
        <f t="shared" si="34"/>
        <v>8.25</v>
      </c>
      <c r="U146" s="45">
        <f t="shared" si="34"/>
        <v>0.08</v>
      </c>
    </row>
    <row r="147" spans="1:21" ht="14.25" customHeight="1" x14ac:dyDescent="0.25">
      <c r="A147" s="87" t="s">
        <v>120</v>
      </c>
      <c r="B147" s="88"/>
      <c r="C147" s="89"/>
      <c r="D147" s="44">
        <f>D146/5</f>
        <v>45.040000000000006</v>
      </c>
      <c r="E147" s="44">
        <f t="shared" ref="E147:F147" si="35">E146/5</f>
        <v>44.9</v>
      </c>
      <c r="F147" s="44">
        <f t="shared" si="35"/>
        <v>179.02</v>
      </c>
      <c r="G147" s="69">
        <f>G146/5</f>
        <v>1335.7819999999999</v>
      </c>
      <c r="H147" s="70"/>
      <c r="I147" s="44">
        <f>I146/5</f>
        <v>0.62000000000000011</v>
      </c>
      <c r="J147" s="44">
        <f t="shared" ref="J147:U147" si="36">J146/5</f>
        <v>33.260000000000005</v>
      </c>
      <c r="K147" s="47">
        <f t="shared" si="36"/>
        <v>386.54</v>
      </c>
      <c r="L147" s="44">
        <f t="shared" si="36"/>
        <v>5.4399999999999995</v>
      </c>
      <c r="M147" s="44">
        <f t="shared" si="36"/>
        <v>0.73399999999999999</v>
      </c>
      <c r="N147" s="44">
        <f t="shared" si="36"/>
        <v>659.4</v>
      </c>
      <c r="O147" s="44">
        <f t="shared" si="36"/>
        <v>137.07999999999998</v>
      </c>
      <c r="P147" s="45">
        <f t="shared" si="36"/>
        <v>602.66000000000008</v>
      </c>
      <c r="Q147" s="44">
        <f t="shared" si="36"/>
        <v>6.7200000000000006</v>
      </c>
      <c r="R147" s="44">
        <f t="shared" si="36"/>
        <v>595.66000000000008</v>
      </c>
      <c r="S147" s="44">
        <f t="shared" si="36"/>
        <v>0.55800000000000005</v>
      </c>
      <c r="T147" s="44">
        <f>T146/5</f>
        <v>1.65</v>
      </c>
      <c r="U147" s="50">
        <f t="shared" si="36"/>
        <v>1.6E-2</v>
      </c>
    </row>
    <row r="148" spans="1:21" ht="10.15" customHeight="1" x14ac:dyDescent="0.25">
      <c r="A148" s="90" t="s">
        <v>121</v>
      </c>
      <c r="B148" s="91"/>
      <c r="C148" s="92"/>
      <c r="D148" s="48">
        <v>1</v>
      </c>
      <c r="E148" s="48">
        <v>1</v>
      </c>
      <c r="F148" s="48">
        <v>4</v>
      </c>
      <c r="G148" s="22"/>
      <c r="H148" s="22"/>
      <c r="I148" s="22"/>
      <c r="J148" s="116"/>
      <c r="K148" s="116"/>
      <c r="L148" s="116"/>
      <c r="M148" s="116"/>
    </row>
    <row r="149" spans="1:21" ht="14.25" customHeight="1" x14ac:dyDescent="0.25">
      <c r="A149" s="132" t="s">
        <v>107</v>
      </c>
      <c r="B149" s="132"/>
      <c r="C149" s="132"/>
      <c r="D149" s="132" t="s">
        <v>0</v>
      </c>
      <c r="E149" s="132"/>
      <c r="F149" s="132"/>
      <c r="G149" s="132"/>
      <c r="H149" s="13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1:21" ht="14.25" customHeight="1" x14ac:dyDescent="0.25">
      <c r="A150" s="132" t="s">
        <v>1</v>
      </c>
      <c r="B150" s="132"/>
      <c r="C150" s="132"/>
      <c r="D150" s="132" t="s">
        <v>108</v>
      </c>
      <c r="E150" s="132"/>
      <c r="F150" s="132"/>
      <c r="G150" s="132"/>
      <c r="H150" s="13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1" ht="14.25" customHeight="1" x14ac:dyDescent="0.25">
      <c r="A151" s="132" t="s">
        <v>3</v>
      </c>
      <c r="B151" s="132"/>
      <c r="C151" s="132"/>
      <c r="D151" s="132" t="s">
        <v>4</v>
      </c>
      <c r="E151" s="132"/>
      <c r="F151" s="132"/>
      <c r="G151" s="132"/>
      <c r="H151" s="13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1" ht="14.25" customHeight="1" x14ac:dyDescent="0.25">
      <c r="A152" s="23"/>
      <c r="B152" s="23"/>
      <c r="C152" s="23"/>
      <c r="D152" s="23"/>
      <c r="E152" s="24"/>
      <c r="F152" s="24"/>
      <c r="G152" s="24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 ht="13.5" customHeight="1" x14ac:dyDescent="0.25">
      <c r="A153" s="133" t="s">
        <v>5</v>
      </c>
      <c r="B153" s="133" t="s">
        <v>6</v>
      </c>
      <c r="C153" s="135" t="s">
        <v>7</v>
      </c>
      <c r="D153" s="133" t="s">
        <v>8</v>
      </c>
      <c r="E153" s="129" t="s">
        <v>9</v>
      </c>
      <c r="F153" s="130"/>
      <c r="G153" s="131"/>
      <c r="H153" s="127" t="s">
        <v>10</v>
      </c>
      <c r="I153" s="129" t="s">
        <v>11</v>
      </c>
      <c r="J153" s="130"/>
      <c r="K153" s="130"/>
      <c r="L153" s="130"/>
      <c r="M153" s="131"/>
      <c r="N153" s="129" t="s">
        <v>12</v>
      </c>
      <c r="O153" s="130"/>
      <c r="P153" s="130"/>
      <c r="Q153" s="130"/>
      <c r="R153" s="130"/>
      <c r="S153" s="130"/>
      <c r="T153" s="130"/>
      <c r="U153" s="131"/>
    </row>
    <row r="154" spans="1:21" ht="39" customHeight="1" x14ac:dyDescent="0.25">
      <c r="A154" s="134"/>
      <c r="B154" s="134"/>
      <c r="C154" s="136"/>
      <c r="D154" s="134"/>
      <c r="E154" s="1" t="s">
        <v>13</v>
      </c>
      <c r="F154" s="1" t="s">
        <v>14</v>
      </c>
      <c r="G154" s="1" t="s">
        <v>15</v>
      </c>
      <c r="H154" s="128"/>
      <c r="I154" s="1" t="s">
        <v>16</v>
      </c>
      <c r="J154" s="1" t="s">
        <v>17</v>
      </c>
      <c r="K154" s="1" t="s">
        <v>18</v>
      </c>
      <c r="L154" s="1" t="s">
        <v>19</v>
      </c>
      <c r="M154" s="1" t="s">
        <v>20</v>
      </c>
      <c r="N154" s="1" t="s">
        <v>21</v>
      </c>
      <c r="O154" s="2" t="s">
        <v>22</v>
      </c>
      <c r="P154" s="1" t="s">
        <v>23</v>
      </c>
      <c r="Q154" s="2" t="s">
        <v>24</v>
      </c>
      <c r="R154" s="1" t="s">
        <v>25</v>
      </c>
      <c r="S154" s="1" t="s">
        <v>26</v>
      </c>
      <c r="T154" s="1" t="s">
        <v>27</v>
      </c>
      <c r="U154" s="1" t="s">
        <v>28</v>
      </c>
    </row>
    <row r="155" spans="1:21" ht="14.65" customHeight="1" x14ac:dyDescent="0.25">
      <c r="A155" s="3" t="s">
        <v>29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</row>
    <row r="156" spans="1:21" ht="27" customHeight="1" x14ac:dyDescent="0.25">
      <c r="A156" s="6">
        <v>2008</v>
      </c>
      <c r="B156" s="6">
        <v>112</v>
      </c>
      <c r="C156" s="7" t="s">
        <v>153</v>
      </c>
      <c r="D156" s="6">
        <v>150</v>
      </c>
      <c r="E156" s="8">
        <v>9.1</v>
      </c>
      <c r="F156" s="8">
        <v>10.199999999999999</v>
      </c>
      <c r="G156" s="8">
        <v>26.9</v>
      </c>
      <c r="H156" s="9">
        <f>E156*4.1+F156*9.3+G156*4.1</f>
        <v>242.45999999999998</v>
      </c>
      <c r="I156" s="8">
        <v>0.1</v>
      </c>
      <c r="J156" s="8">
        <v>1</v>
      </c>
      <c r="K156" s="18">
        <v>279.2</v>
      </c>
      <c r="L156" s="8">
        <v>2.2000000000000002</v>
      </c>
      <c r="M156" s="8">
        <v>0.2</v>
      </c>
      <c r="N156" s="8">
        <v>53.6</v>
      </c>
      <c r="O156" s="10">
        <v>9.6</v>
      </c>
      <c r="P156" s="8">
        <v>98.3</v>
      </c>
      <c r="Q156" s="10">
        <v>0.1</v>
      </c>
      <c r="R156" s="8">
        <v>0</v>
      </c>
      <c r="S156" s="8">
        <v>0.1</v>
      </c>
      <c r="T156" s="8">
        <v>0.5</v>
      </c>
      <c r="U156" s="27">
        <v>1.6E-2</v>
      </c>
    </row>
    <row r="157" spans="1:21" ht="20.45" customHeight="1" x14ac:dyDescent="0.25">
      <c r="A157" s="6">
        <v>2008</v>
      </c>
      <c r="B157" s="6">
        <v>431</v>
      </c>
      <c r="C157" s="7" t="s">
        <v>50</v>
      </c>
      <c r="D157" s="6" t="s">
        <v>51</v>
      </c>
      <c r="E157" s="8">
        <v>0</v>
      </c>
      <c r="F157" s="8">
        <v>0</v>
      </c>
      <c r="G157" s="8">
        <v>9.8000000000000007</v>
      </c>
      <c r="H157" s="9">
        <f t="shared" ref="H157:H158" si="37">E157*4.1+F157*9.3+G157*4.1</f>
        <v>40.18</v>
      </c>
      <c r="I157" s="8">
        <v>0</v>
      </c>
      <c r="J157" s="8">
        <v>0.8</v>
      </c>
      <c r="K157" s="8">
        <v>0</v>
      </c>
      <c r="L157" s="8">
        <v>0</v>
      </c>
      <c r="M157" s="8">
        <v>0</v>
      </c>
      <c r="N157" s="8">
        <v>7.4</v>
      </c>
      <c r="O157" s="10">
        <v>1.8</v>
      </c>
      <c r="P157" s="8">
        <v>1</v>
      </c>
      <c r="Q157" s="10">
        <v>0</v>
      </c>
      <c r="R157" s="8">
        <v>8.9</v>
      </c>
      <c r="S157" s="8">
        <v>0</v>
      </c>
      <c r="T157" s="8">
        <v>0</v>
      </c>
      <c r="U157" s="8">
        <v>0</v>
      </c>
    </row>
    <row r="158" spans="1:21" ht="12.4" customHeight="1" x14ac:dyDescent="0.25">
      <c r="A158" s="6">
        <v>2008</v>
      </c>
      <c r="B158" s="6">
        <v>3</v>
      </c>
      <c r="C158" s="7" t="s">
        <v>33</v>
      </c>
      <c r="D158" s="6" t="s">
        <v>34</v>
      </c>
      <c r="E158" s="8">
        <v>6.5</v>
      </c>
      <c r="F158" s="8">
        <v>5.6</v>
      </c>
      <c r="G158" s="8">
        <v>20.6</v>
      </c>
      <c r="H158" s="9">
        <f t="shared" si="37"/>
        <v>163.19</v>
      </c>
      <c r="I158" s="8">
        <v>0.1</v>
      </c>
      <c r="J158" s="8">
        <v>0.1</v>
      </c>
      <c r="K158" s="8">
        <v>0</v>
      </c>
      <c r="L158" s="8">
        <v>0</v>
      </c>
      <c r="M158" s="8">
        <v>0.1</v>
      </c>
      <c r="N158" s="8">
        <v>139.6</v>
      </c>
      <c r="O158" s="10">
        <v>10.5</v>
      </c>
      <c r="P158" s="8">
        <v>101</v>
      </c>
      <c r="Q158" s="10">
        <v>0.6</v>
      </c>
      <c r="R158" s="8">
        <v>50</v>
      </c>
      <c r="S158" s="8">
        <v>0</v>
      </c>
      <c r="T158" s="8">
        <v>0</v>
      </c>
      <c r="U158" s="8">
        <v>0</v>
      </c>
    </row>
    <row r="159" spans="1:21" ht="12.4" customHeight="1" x14ac:dyDescent="0.25">
      <c r="A159" s="6">
        <v>2008</v>
      </c>
      <c r="B159" s="6" t="s">
        <v>35</v>
      </c>
      <c r="C159" s="7" t="s">
        <v>36</v>
      </c>
      <c r="D159" s="11">
        <v>100</v>
      </c>
      <c r="E159" s="8">
        <v>0.4</v>
      </c>
      <c r="F159" s="8">
        <v>0.4</v>
      </c>
      <c r="G159" s="8">
        <v>9.8000000000000007</v>
      </c>
      <c r="H159" s="9">
        <f>E159*4.1+F159*9.3+G159*4.1</f>
        <v>45.54</v>
      </c>
      <c r="I159" s="8">
        <v>0</v>
      </c>
      <c r="J159" s="8">
        <v>10</v>
      </c>
      <c r="K159" s="8">
        <v>0</v>
      </c>
      <c r="L159" s="8">
        <v>0</v>
      </c>
      <c r="M159" s="8">
        <v>0</v>
      </c>
      <c r="N159" s="8">
        <v>16</v>
      </c>
      <c r="O159" s="10">
        <v>8</v>
      </c>
      <c r="P159" s="8">
        <v>11</v>
      </c>
      <c r="Q159" s="10">
        <v>2.2000000000000002</v>
      </c>
      <c r="R159" s="8">
        <v>278</v>
      </c>
      <c r="S159" s="8">
        <v>0.02</v>
      </c>
      <c r="T159" s="8">
        <v>0</v>
      </c>
      <c r="U159" s="8">
        <v>0</v>
      </c>
    </row>
    <row r="160" spans="1:21" ht="12.4" customHeight="1" x14ac:dyDescent="0.25">
      <c r="A160" s="124" t="s">
        <v>37</v>
      </c>
      <c r="B160" s="125"/>
      <c r="C160" s="125"/>
      <c r="D160" s="12">
        <v>505</v>
      </c>
      <c r="E160" s="14">
        <f>SUM(E156:E159)</f>
        <v>16</v>
      </c>
      <c r="F160" s="14">
        <f t="shared" ref="F160" si="38">SUM(F156:F159)</f>
        <v>16.2</v>
      </c>
      <c r="G160" s="14">
        <f>SUM(G156:G159)</f>
        <v>67.100000000000009</v>
      </c>
      <c r="H160" s="14">
        <f t="shared" ref="H160:U160" si="39">SUM(H156:H159)</f>
        <v>491.37</v>
      </c>
      <c r="I160" s="14">
        <f t="shared" si="39"/>
        <v>0.2</v>
      </c>
      <c r="J160" s="14">
        <f t="shared" si="39"/>
        <v>11.9</v>
      </c>
      <c r="K160" s="19">
        <f t="shared" si="39"/>
        <v>279.2</v>
      </c>
      <c r="L160" s="14">
        <f t="shared" si="39"/>
        <v>2.2000000000000002</v>
      </c>
      <c r="M160" s="14">
        <f t="shared" si="39"/>
        <v>0.30000000000000004</v>
      </c>
      <c r="N160" s="14">
        <f t="shared" si="39"/>
        <v>216.6</v>
      </c>
      <c r="O160" s="14">
        <f t="shared" si="39"/>
        <v>29.9</v>
      </c>
      <c r="P160" s="14">
        <f t="shared" si="39"/>
        <v>211.3</v>
      </c>
      <c r="Q160" s="14">
        <f t="shared" si="39"/>
        <v>2.9000000000000004</v>
      </c>
      <c r="R160" s="14">
        <f t="shared" si="39"/>
        <v>336.9</v>
      </c>
      <c r="S160" s="14">
        <f t="shared" si="39"/>
        <v>0.12000000000000001</v>
      </c>
      <c r="T160" s="14">
        <f t="shared" si="39"/>
        <v>0.5</v>
      </c>
      <c r="U160" s="20">
        <f t="shared" si="39"/>
        <v>1.6E-2</v>
      </c>
    </row>
    <row r="161" spans="1:21" ht="14.65" customHeight="1" x14ac:dyDescent="0.25">
      <c r="A161" s="71" t="s">
        <v>38</v>
      </c>
      <c r="B161" s="72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6"/>
    </row>
    <row r="162" spans="1:21" ht="12.4" customHeight="1" x14ac:dyDescent="0.25">
      <c r="A162" s="6">
        <v>2011</v>
      </c>
      <c r="B162" s="6">
        <v>385</v>
      </c>
      <c r="C162" s="7" t="s">
        <v>39</v>
      </c>
      <c r="D162" s="6">
        <v>200</v>
      </c>
      <c r="E162" s="8">
        <v>6</v>
      </c>
      <c r="F162" s="8">
        <v>5</v>
      </c>
      <c r="G162" s="8">
        <v>9.4</v>
      </c>
      <c r="H162" s="9">
        <f>E162*4.1+F162*9.3+G162*4.1</f>
        <v>109.63999999999999</v>
      </c>
      <c r="I162" s="8">
        <v>0.1</v>
      </c>
      <c r="J162" s="8">
        <v>1.1000000000000001</v>
      </c>
      <c r="K162" s="8">
        <v>0</v>
      </c>
      <c r="L162" s="8">
        <v>0</v>
      </c>
      <c r="M162" s="8">
        <v>0.2</v>
      </c>
      <c r="N162" s="8">
        <v>215.2</v>
      </c>
      <c r="O162" s="10">
        <v>23.6</v>
      </c>
      <c r="P162" s="8">
        <v>151.9</v>
      </c>
      <c r="Q162" s="10">
        <v>0.2</v>
      </c>
      <c r="R162" s="8">
        <v>8.1</v>
      </c>
      <c r="S162" s="8">
        <v>0</v>
      </c>
      <c r="T162" s="8">
        <v>0</v>
      </c>
      <c r="U162" s="8">
        <v>0</v>
      </c>
    </row>
    <row r="163" spans="1:21" ht="12.4" customHeight="1" x14ac:dyDescent="0.25">
      <c r="A163" s="124" t="s">
        <v>37</v>
      </c>
      <c r="B163" s="125"/>
      <c r="C163" s="125"/>
      <c r="D163" s="12">
        <v>200</v>
      </c>
      <c r="E163" s="14">
        <f t="shared" ref="E163:F163" si="40">SUM(E162)</f>
        <v>6</v>
      </c>
      <c r="F163" s="14">
        <f t="shared" si="40"/>
        <v>5</v>
      </c>
      <c r="G163" s="14">
        <f>SUM(G162)</f>
        <v>9.4</v>
      </c>
      <c r="H163" s="14">
        <f t="shared" ref="H163:U163" si="41">SUM(H162)</f>
        <v>109.63999999999999</v>
      </c>
      <c r="I163" s="14">
        <f t="shared" si="41"/>
        <v>0.1</v>
      </c>
      <c r="J163" s="14">
        <f t="shared" si="41"/>
        <v>1.1000000000000001</v>
      </c>
      <c r="K163" s="14">
        <f t="shared" si="41"/>
        <v>0</v>
      </c>
      <c r="L163" s="14">
        <f t="shared" si="41"/>
        <v>0</v>
      </c>
      <c r="M163" s="14">
        <f t="shared" si="41"/>
        <v>0.2</v>
      </c>
      <c r="N163" s="14">
        <f t="shared" si="41"/>
        <v>215.2</v>
      </c>
      <c r="O163" s="14">
        <f t="shared" si="41"/>
        <v>23.6</v>
      </c>
      <c r="P163" s="14">
        <f t="shared" si="41"/>
        <v>151.9</v>
      </c>
      <c r="Q163" s="14">
        <f t="shared" si="41"/>
        <v>0.2</v>
      </c>
      <c r="R163" s="14">
        <f t="shared" si="41"/>
        <v>8.1</v>
      </c>
      <c r="S163" s="14">
        <f t="shared" si="41"/>
        <v>0</v>
      </c>
      <c r="T163" s="14">
        <f t="shared" si="41"/>
        <v>0</v>
      </c>
      <c r="U163" s="14">
        <f t="shared" si="41"/>
        <v>0</v>
      </c>
    </row>
    <row r="164" spans="1:21" ht="14.65" customHeight="1" x14ac:dyDescent="0.25">
      <c r="A164" s="17" t="s">
        <v>40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6"/>
    </row>
    <row r="165" spans="1:21" ht="12.4" customHeight="1" x14ac:dyDescent="0.25">
      <c r="A165" s="6">
        <v>2008</v>
      </c>
      <c r="B165" s="6">
        <v>1</v>
      </c>
      <c r="C165" s="7" t="s">
        <v>69</v>
      </c>
      <c r="D165" s="6">
        <v>60</v>
      </c>
      <c r="E165" s="8">
        <v>0.5</v>
      </c>
      <c r="F165" s="8">
        <v>0.1</v>
      </c>
      <c r="G165" s="8">
        <v>1.5</v>
      </c>
      <c r="H165" s="9">
        <f t="shared" ref="H165:H170" si="42">E165*4.1+F165*9.3+G165*4.1</f>
        <v>9.129999999999999</v>
      </c>
      <c r="I165" s="8">
        <v>0</v>
      </c>
      <c r="J165" s="8">
        <v>6</v>
      </c>
      <c r="K165" s="8">
        <v>86.7</v>
      </c>
      <c r="L165" s="8">
        <v>0</v>
      </c>
      <c r="M165" s="8">
        <v>0</v>
      </c>
      <c r="N165" s="8">
        <v>13.8</v>
      </c>
      <c r="O165" s="10">
        <v>0.4</v>
      </c>
      <c r="P165" s="8">
        <v>25.1</v>
      </c>
      <c r="Q165" s="10">
        <v>0.6</v>
      </c>
      <c r="R165" s="8">
        <v>84.3</v>
      </c>
      <c r="S165" s="8">
        <v>0.2</v>
      </c>
      <c r="T165" s="8">
        <v>0.3</v>
      </c>
      <c r="U165" s="8">
        <v>0</v>
      </c>
    </row>
    <row r="166" spans="1:21" ht="21.75" customHeight="1" x14ac:dyDescent="0.25">
      <c r="A166" s="6">
        <v>2011</v>
      </c>
      <c r="B166" s="6">
        <v>102</v>
      </c>
      <c r="C166" s="7" t="s">
        <v>81</v>
      </c>
      <c r="D166" s="6">
        <v>250</v>
      </c>
      <c r="E166" s="8">
        <v>5.3</v>
      </c>
      <c r="F166" s="8">
        <v>6.2</v>
      </c>
      <c r="G166" s="8">
        <v>48.7</v>
      </c>
      <c r="H166" s="9">
        <f>E166*4.1+F166*9.3+G166*4.1</f>
        <v>279.06</v>
      </c>
      <c r="I166" s="8">
        <v>0.1</v>
      </c>
      <c r="J166" s="8">
        <v>6.3</v>
      </c>
      <c r="K166" s="8">
        <v>0.3</v>
      </c>
      <c r="L166" s="8">
        <v>0</v>
      </c>
      <c r="M166" s="8">
        <v>0.1</v>
      </c>
      <c r="N166" s="8">
        <v>43.7</v>
      </c>
      <c r="O166" s="10">
        <v>36.4</v>
      </c>
      <c r="P166" s="8">
        <v>86.1</v>
      </c>
      <c r="Q166" s="10">
        <v>1.8</v>
      </c>
      <c r="R166" s="8">
        <v>98.3</v>
      </c>
      <c r="S166" s="8">
        <v>0.03</v>
      </c>
      <c r="T166" s="8">
        <v>0</v>
      </c>
      <c r="U166" s="8">
        <v>0</v>
      </c>
    </row>
    <row r="167" spans="1:21" ht="18.600000000000001" customHeight="1" x14ac:dyDescent="0.25">
      <c r="A167" s="6">
        <v>2008</v>
      </c>
      <c r="B167" s="6">
        <v>272</v>
      </c>
      <c r="C167" s="7" t="s">
        <v>154</v>
      </c>
      <c r="D167" s="6">
        <v>100</v>
      </c>
      <c r="E167" s="8">
        <v>12.4</v>
      </c>
      <c r="F167" s="8">
        <v>12.6</v>
      </c>
      <c r="G167" s="8">
        <v>4.9000000000000004</v>
      </c>
      <c r="H167" s="9">
        <f t="shared" ref="H167" si="43">E167*4.1+F167*9.3+G167*4.1</f>
        <v>188.11</v>
      </c>
      <c r="I167" s="8">
        <v>0.2</v>
      </c>
      <c r="J167" s="8">
        <v>6.1</v>
      </c>
      <c r="K167" s="8">
        <v>22.8</v>
      </c>
      <c r="L167" s="8">
        <v>3</v>
      </c>
      <c r="M167" s="8">
        <v>0.1</v>
      </c>
      <c r="N167" s="8">
        <v>88.9</v>
      </c>
      <c r="O167" s="10">
        <v>15.5</v>
      </c>
      <c r="P167" s="8">
        <v>38.200000000000003</v>
      </c>
      <c r="Q167" s="10">
        <v>0</v>
      </c>
      <c r="R167" s="8">
        <v>0</v>
      </c>
      <c r="S167" s="8">
        <v>0</v>
      </c>
      <c r="T167" s="8">
        <v>0.8</v>
      </c>
      <c r="U167" s="8">
        <v>0</v>
      </c>
    </row>
    <row r="168" spans="1:21" ht="21.6" customHeight="1" x14ac:dyDescent="0.25">
      <c r="A168" s="6">
        <v>2011</v>
      </c>
      <c r="B168" s="6">
        <v>305</v>
      </c>
      <c r="C168" s="7" t="s">
        <v>58</v>
      </c>
      <c r="D168" s="6">
        <v>150</v>
      </c>
      <c r="E168" s="8">
        <v>3.6</v>
      </c>
      <c r="F168" s="8">
        <v>4.7</v>
      </c>
      <c r="G168" s="8">
        <v>37.700000000000003</v>
      </c>
      <c r="H168" s="9">
        <f t="shared" ref="H168" si="44">E168*4.1+F168*9.3+G168*4.1</f>
        <v>213.04</v>
      </c>
      <c r="I168" s="8">
        <v>0</v>
      </c>
      <c r="J168" s="8">
        <v>0</v>
      </c>
      <c r="K168" s="8">
        <v>0</v>
      </c>
      <c r="L168" s="8">
        <v>0.1</v>
      </c>
      <c r="M168" s="8">
        <v>0</v>
      </c>
      <c r="N168" s="8">
        <v>8.8000000000000007</v>
      </c>
      <c r="O168" s="10">
        <v>24.6</v>
      </c>
      <c r="P168" s="8">
        <v>71.7</v>
      </c>
      <c r="Q168" s="10">
        <v>0.5</v>
      </c>
      <c r="R168" s="8">
        <v>25.1</v>
      </c>
      <c r="S168" s="8">
        <v>7.0000000000000007E-2</v>
      </c>
      <c r="T168" s="8">
        <v>0</v>
      </c>
      <c r="U168" s="8">
        <v>0</v>
      </c>
    </row>
    <row r="169" spans="1:21" ht="12.4" customHeight="1" x14ac:dyDescent="0.25">
      <c r="A169" s="6">
        <v>2008</v>
      </c>
      <c r="B169" s="6">
        <v>436</v>
      </c>
      <c r="C169" s="7" t="s">
        <v>45</v>
      </c>
      <c r="D169" s="6">
        <v>180</v>
      </c>
      <c r="E169" s="8">
        <v>0.1</v>
      </c>
      <c r="F169" s="8">
        <v>0</v>
      </c>
      <c r="G169" s="8">
        <v>14.9</v>
      </c>
      <c r="H169" s="9">
        <f t="shared" si="42"/>
        <v>61.499999999999993</v>
      </c>
      <c r="I169" s="8">
        <v>0</v>
      </c>
      <c r="J169" s="8">
        <v>2.2999999999999998</v>
      </c>
      <c r="K169" s="8">
        <v>0</v>
      </c>
      <c r="L169" s="8">
        <v>0</v>
      </c>
      <c r="M169" s="8">
        <v>0</v>
      </c>
      <c r="N169" s="8">
        <v>13.3</v>
      </c>
      <c r="O169" s="10">
        <v>3.3</v>
      </c>
      <c r="P169" s="8">
        <v>2.9</v>
      </c>
      <c r="Q169" s="10">
        <v>0.1</v>
      </c>
      <c r="R169" s="8">
        <v>24.5</v>
      </c>
      <c r="S169" s="8">
        <v>0</v>
      </c>
      <c r="T169" s="8">
        <v>0</v>
      </c>
      <c r="U169" s="8">
        <v>0</v>
      </c>
    </row>
    <row r="170" spans="1:21" ht="12.4" customHeight="1" x14ac:dyDescent="0.25">
      <c r="A170" s="6">
        <v>2008</v>
      </c>
      <c r="B170" s="6" t="s">
        <v>35</v>
      </c>
      <c r="C170" s="7" t="s">
        <v>46</v>
      </c>
      <c r="D170" s="6">
        <v>20</v>
      </c>
      <c r="E170" s="8">
        <v>1.3</v>
      </c>
      <c r="F170" s="8">
        <v>0.2</v>
      </c>
      <c r="G170" s="8">
        <v>8.5</v>
      </c>
      <c r="H170" s="9">
        <f t="shared" si="42"/>
        <v>42.039999999999992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3.6</v>
      </c>
      <c r="O170" s="10">
        <v>3.8</v>
      </c>
      <c r="P170" s="8">
        <v>17.399999999999999</v>
      </c>
      <c r="Q170" s="10">
        <v>0.8</v>
      </c>
      <c r="R170" s="8">
        <v>27.2</v>
      </c>
      <c r="S170" s="8">
        <v>0.1</v>
      </c>
      <c r="T170" s="8">
        <v>0</v>
      </c>
      <c r="U170" s="8">
        <v>0</v>
      </c>
    </row>
    <row r="171" spans="1:21" ht="12.4" customHeight="1" x14ac:dyDescent="0.25">
      <c r="A171" s="124" t="s">
        <v>37</v>
      </c>
      <c r="B171" s="125"/>
      <c r="C171" s="125"/>
      <c r="D171" s="12">
        <v>710</v>
      </c>
      <c r="E171" s="14">
        <f>SUM(E165:E170)</f>
        <v>23.200000000000003</v>
      </c>
      <c r="F171" s="14">
        <f t="shared" ref="F171" si="45">SUM(F165:F170)</f>
        <v>23.799999999999997</v>
      </c>
      <c r="G171" s="14">
        <f>SUM(G165:G170)</f>
        <v>116.20000000000002</v>
      </c>
      <c r="H171" s="14">
        <f t="shared" ref="H171:U171" si="46">SUM(H165:H170)</f>
        <v>792.88</v>
      </c>
      <c r="I171" s="14">
        <f t="shared" si="46"/>
        <v>0.30000000000000004</v>
      </c>
      <c r="J171" s="14">
        <f t="shared" si="46"/>
        <v>20.7</v>
      </c>
      <c r="K171" s="34">
        <f t="shared" si="46"/>
        <v>109.8</v>
      </c>
      <c r="L171" s="14">
        <f t="shared" si="46"/>
        <v>3.1</v>
      </c>
      <c r="M171" s="14">
        <f t="shared" si="46"/>
        <v>0.2</v>
      </c>
      <c r="N171" s="14">
        <f t="shared" si="46"/>
        <v>172.10000000000002</v>
      </c>
      <c r="O171" s="14">
        <f t="shared" si="46"/>
        <v>84</v>
      </c>
      <c r="P171" s="14">
        <f t="shared" si="46"/>
        <v>241.39999999999998</v>
      </c>
      <c r="Q171" s="14">
        <f t="shared" si="46"/>
        <v>3.8</v>
      </c>
      <c r="R171" s="14">
        <f t="shared" si="46"/>
        <v>259.39999999999998</v>
      </c>
      <c r="S171" s="14">
        <f t="shared" si="46"/>
        <v>0.4</v>
      </c>
      <c r="T171" s="14">
        <f t="shared" si="46"/>
        <v>1.1000000000000001</v>
      </c>
      <c r="U171" s="14">
        <f t="shared" si="46"/>
        <v>0</v>
      </c>
    </row>
    <row r="172" spans="1:21" ht="12.4" customHeight="1" x14ac:dyDescent="0.25">
      <c r="A172" s="124" t="s">
        <v>47</v>
      </c>
      <c r="B172" s="125"/>
      <c r="C172" s="125"/>
      <c r="D172" s="126"/>
      <c r="E172" s="14">
        <f>E160+E163+E171</f>
        <v>45.2</v>
      </c>
      <c r="F172" s="14">
        <f t="shared" ref="F172" si="47">F160+F163+F171</f>
        <v>45</v>
      </c>
      <c r="G172" s="14">
        <f>G160+G163+G171</f>
        <v>192.70000000000005</v>
      </c>
      <c r="H172" s="14">
        <f t="shared" ref="H172:U172" si="48">H160+H163+H171</f>
        <v>1393.8899999999999</v>
      </c>
      <c r="I172" s="14">
        <f>I160+I163+I171</f>
        <v>0.60000000000000009</v>
      </c>
      <c r="J172" s="14">
        <f t="shared" si="48"/>
        <v>33.700000000000003</v>
      </c>
      <c r="K172" s="34">
        <f t="shared" si="48"/>
        <v>389</v>
      </c>
      <c r="L172" s="14">
        <f t="shared" si="48"/>
        <v>5.3000000000000007</v>
      </c>
      <c r="M172" s="14">
        <f t="shared" si="48"/>
        <v>0.7</v>
      </c>
      <c r="N172" s="14">
        <f t="shared" si="48"/>
        <v>603.9</v>
      </c>
      <c r="O172" s="14">
        <f t="shared" si="48"/>
        <v>137.5</v>
      </c>
      <c r="P172" s="14">
        <f t="shared" si="48"/>
        <v>604.6</v>
      </c>
      <c r="Q172" s="14">
        <f>Q160+Q163+Q171</f>
        <v>6.9</v>
      </c>
      <c r="R172" s="14">
        <f t="shared" si="48"/>
        <v>604.4</v>
      </c>
      <c r="S172" s="14">
        <f t="shared" si="48"/>
        <v>0.52</v>
      </c>
      <c r="T172" s="14">
        <f t="shared" si="48"/>
        <v>1.6</v>
      </c>
      <c r="U172" s="20">
        <f t="shared" si="48"/>
        <v>1.6E-2</v>
      </c>
    </row>
    <row r="173" spans="1:21" ht="14.25" customHeight="1" x14ac:dyDescent="0.25">
      <c r="A173" s="124" t="s">
        <v>48</v>
      </c>
      <c r="B173" s="125"/>
      <c r="C173" s="125"/>
      <c r="D173" s="125"/>
      <c r="E173" s="21">
        <v>1</v>
      </c>
      <c r="F173" s="21">
        <v>1</v>
      </c>
      <c r="G173" s="21">
        <v>4</v>
      </c>
      <c r="H173" s="22" t="s">
        <v>35</v>
      </c>
      <c r="I173" s="22" t="s">
        <v>35</v>
      </c>
      <c r="J173" s="22" t="s">
        <v>35</v>
      </c>
      <c r="K173" s="22" t="s">
        <v>35</v>
      </c>
      <c r="L173" s="22" t="s">
        <v>35</v>
      </c>
      <c r="M173" s="22" t="s">
        <v>35</v>
      </c>
      <c r="N173" s="22" t="s">
        <v>35</v>
      </c>
      <c r="O173" s="22" t="s">
        <v>35</v>
      </c>
      <c r="P173" s="22" t="s">
        <v>35</v>
      </c>
      <c r="Q173" s="22" t="s">
        <v>35</v>
      </c>
      <c r="R173" s="22" t="s">
        <v>35</v>
      </c>
      <c r="S173" s="22"/>
      <c r="T173" s="22" t="s">
        <v>35</v>
      </c>
      <c r="U173" s="22" t="s">
        <v>35</v>
      </c>
    </row>
    <row r="174" spans="1:21" ht="14.25" customHeight="1" x14ac:dyDescent="0.25">
      <c r="A174" s="23"/>
      <c r="B174" s="23"/>
      <c r="C174" s="23"/>
      <c r="D174" s="23"/>
      <c r="E174" s="24"/>
      <c r="F174" s="24"/>
      <c r="G174" s="24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ht="14.25" customHeight="1" x14ac:dyDescent="0.25">
      <c r="A175" s="23"/>
      <c r="B175" s="23"/>
      <c r="C175" s="23"/>
      <c r="D175" s="23"/>
      <c r="E175" s="24"/>
      <c r="F175" s="24"/>
      <c r="G175" s="24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4.25" customHeight="1" x14ac:dyDescent="0.25">
      <c r="A176" s="23"/>
      <c r="B176" s="23"/>
      <c r="C176" s="23"/>
      <c r="D176" s="23"/>
      <c r="E176" s="24"/>
      <c r="F176" s="24"/>
      <c r="G176" s="24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ht="14.25" customHeight="1" x14ac:dyDescent="0.25">
      <c r="A177" s="23"/>
      <c r="B177" s="23"/>
      <c r="C177" s="23"/>
      <c r="D177" s="23"/>
      <c r="E177" s="24"/>
      <c r="F177" s="24"/>
      <c r="G177" s="24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1:21" ht="14.25" customHeight="1" x14ac:dyDescent="0.25">
      <c r="A178" s="23"/>
      <c r="B178" s="23"/>
      <c r="C178" s="23"/>
      <c r="D178" s="23"/>
      <c r="E178" s="24"/>
      <c r="F178" s="24"/>
      <c r="G178" s="24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1" ht="14.25" customHeight="1" x14ac:dyDescent="0.25">
      <c r="A179" s="23"/>
      <c r="B179" s="23"/>
      <c r="C179" s="23"/>
      <c r="D179" s="23"/>
      <c r="E179" s="24"/>
      <c r="F179" s="24"/>
      <c r="G179" s="24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1" ht="14.25" customHeight="1" x14ac:dyDescent="0.25">
      <c r="A180" s="23"/>
      <c r="B180" s="23"/>
      <c r="C180" s="23"/>
      <c r="D180" s="23"/>
      <c r="E180" s="24"/>
      <c r="F180" s="24"/>
      <c r="G180" s="24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1" ht="14.25" customHeight="1" x14ac:dyDescent="0.25">
      <c r="A181" s="132" t="s">
        <v>109</v>
      </c>
      <c r="B181" s="132"/>
      <c r="C181" s="132"/>
      <c r="D181" s="132" t="s">
        <v>98</v>
      </c>
      <c r="E181" s="132"/>
      <c r="F181" s="132"/>
      <c r="G181" s="132"/>
      <c r="H181" s="13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ht="14.25" customHeight="1" x14ac:dyDescent="0.25">
      <c r="A182" s="132" t="s">
        <v>1</v>
      </c>
      <c r="B182" s="132"/>
      <c r="C182" s="132"/>
      <c r="D182" s="132" t="s">
        <v>108</v>
      </c>
      <c r="E182" s="132"/>
      <c r="F182" s="132"/>
      <c r="G182" s="132"/>
      <c r="H182" s="13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1" ht="14.25" customHeight="1" x14ac:dyDescent="0.25">
      <c r="A183" s="132" t="s">
        <v>3</v>
      </c>
      <c r="B183" s="132"/>
      <c r="C183" s="132"/>
      <c r="D183" s="132" t="s">
        <v>4</v>
      </c>
      <c r="E183" s="132"/>
      <c r="F183" s="132"/>
      <c r="G183" s="132"/>
      <c r="H183" s="13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ht="14.25" customHeight="1" x14ac:dyDescent="0.25">
      <c r="A184" s="23"/>
      <c r="B184" s="23"/>
      <c r="C184" s="23"/>
      <c r="D184" s="23"/>
      <c r="E184" s="24"/>
      <c r="F184" s="24"/>
      <c r="G184" s="24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ht="13.5" customHeight="1" x14ac:dyDescent="0.25">
      <c r="A185" s="133" t="s">
        <v>5</v>
      </c>
      <c r="B185" s="133" t="s">
        <v>6</v>
      </c>
      <c r="C185" s="135" t="s">
        <v>7</v>
      </c>
      <c r="D185" s="133" t="s">
        <v>8</v>
      </c>
      <c r="E185" s="129" t="s">
        <v>9</v>
      </c>
      <c r="F185" s="130"/>
      <c r="G185" s="131"/>
      <c r="H185" s="127" t="s">
        <v>10</v>
      </c>
      <c r="I185" s="129" t="s">
        <v>11</v>
      </c>
      <c r="J185" s="130"/>
      <c r="K185" s="130"/>
      <c r="L185" s="130"/>
      <c r="M185" s="131"/>
      <c r="N185" s="129" t="s">
        <v>12</v>
      </c>
      <c r="O185" s="130"/>
      <c r="P185" s="130"/>
      <c r="Q185" s="130"/>
      <c r="R185" s="130"/>
      <c r="S185" s="130"/>
      <c r="T185" s="130"/>
      <c r="U185" s="131"/>
    </row>
    <row r="186" spans="1:21" ht="31.15" customHeight="1" x14ac:dyDescent="0.25">
      <c r="A186" s="134"/>
      <c r="B186" s="134"/>
      <c r="C186" s="136"/>
      <c r="D186" s="134"/>
      <c r="E186" s="1" t="s">
        <v>13</v>
      </c>
      <c r="F186" s="1" t="s">
        <v>14</v>
      </c>
      <c r="G186" s="1" t="s">
        <v>15</v>
      </c>
      <c r="H186" s="128"/>
      <c r="I186" s="1" t="s">
        <v>16</v>
      </c>
      <c r="J186" s="1" t="s">
        <v>17</v>
      </c>
      <c r="K186" s="1" t="s">
        <v>18</v>
      </c>
      <c r="L186" s="1" t="s">
        <v>19</v>
      </c>
      <c r="M186" s="1" t="s">
        <v>20</v>
      </c>
      <c r="N186" s="1" t="s">
        <v>21</v>
      </c>
      <c r="O186" s="2" t="s">
        <v>22</v>
      </c>
      <c r="P186" s="1" t="s">
        <v>23</v>
      </c>
      <c r="Q186" s="2" t="s">
        <v>24</v>
      </c>
      <c r="R186" s="1" t="s">
        <v>25</v>
      </c>
      <c r="S186" s="1" t="s">
        <v>26</v>
      </c>
      <c r="T186" s="1" t="s">
        <v>27</v>
      </c>
      <c r="U186" s="1" t="s">
        <v>28</v>
      </c>
    </row>
    <row r="187" spans="1:21" ht="14.65" customHeight="1" x14ac:dyDescent="0.25">
      <c r="A187" s="3" t="s">
        <v>29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</row>
    <row r="188" spans="1:21" ht="20.45" customHeight="1" x14ac:dyDescent="0.25">
      <c r="A188" s="6">
        <v>2008</v>
      </c>
      <c r="B188" s="6">
        <v>214</v>
      </c>
      <c r="C188" s="7" t="s">
        <v>145</v>
      </c>
      <c r="D188" s="6">
        <v>150</v>
      </c>
      <c r="E188" s="8">
        <v>11.7</v>
      </c>
      <c r="F188" s="8">
        <v>14.4</v>
      </c>
      <c r="G188" s="8">
        <v>29.7</v>
      </c>
      <c r="H188" s="9">
        <f>E188*4.1+F188*9.3+G188*4.1</f>
        <v>303.65999999999997</v>
      </c>
      <c r="I188" s="8">
        <v>0</v>
      </c>
      <c r="J188" s="8">
        <v>0.4</v>
      </c>
      <c r="K188" s="18">
        <v>123.6</v>
      </c>
      <c r="L188" s="8">
        <v>0.1</v>
      </c>
      <c r="M188" s="8">
        <v>0.1</v>
      </c>
      <c r="N188" s="8">
        <v>120.4</v>
      </c>
      <c r="O188" s="10">
        <v>8.4</v>
      </c>
      <c r="P188" s="8">
        <v>2.2000000000000002</v>
      </c>
      <c r="Q188" s="10">
        <v>0.1</v>
      </c>
      <c r="R188" s="8">
        <v>87.2</v>
      </c>
      <c r="S188" s="8">
        <v>0.12</v>
      </c>
      <c r="T188" s="8">
        <v>0</v>
      </c>
      <c r="U188" s="27">
        <v>1.6E-2</v>
      </c>
    </row>
    <row r="189" spans="1:21" ht="24" customHeight="1" x14ac:dyDescent="0.25">
      <c r="A189" s="6">
        <v>2008</v>
      </c>
      <c r="B189" s="6">
        <v>431</v>
      </c>
      <c r="C189" s="7" t="s">
        <v>50</v>
      </c>
      <c r="D189" s="6" t="s">
        <v>51</v>
      </c>
      <c r="E189" s="8">
        <v>0</v>
      </c>
      <c r="F189" s="8">
        <v>0</v>
      </c>
      <c r="G189" s="8">
        <v>9.8000000000000007</v>
      </c>
      <c r="H189" s="9">
        <f>E189*4.1+F189*9.3+G189*4.1</f>
        <v>40.18</v>
      </c>
      <c r="I189" s="8">
        <v>0</v>
      </c>
      <c r="J189" s="8">
        <v>0.8</v>
      </c>
      <c r="K189" s="8">
        <v>0</v>
      </c>
      <c r="L189" s="8">
        <v>0</v>
      </c>
      <c r="M189" s="8">
        <v>0</v>
      </c>
      <c r="N189" s="8">
        <v>7.4</v>
      </c>
      <c r="O189" s="10">
        <v>1.8</v>
      </c>
      <c r="P189" s="8">
        <v>1</v>
      </c>
      <c r="Q189" s="10">
        <v>0</v>
      </c>
      <c r="R189" s="8">
        <v>8.9</v>
      </c>
      <c r="S189" s="8">
        <v>0</v>
      </c>
      <c r="T189" s="8">
        <v>0</v>
      </c>
      <c r="U189" s="8">
        <v>0</v>
      </c>
    </row>
    <row r="190" spans="1:21" ht="12.4" customHeight="1" x14ac:dyDescent="0.25">
      <c r="A190" s="6">
        <v>2008</v>
      </c>
      <c r="B190" s="6" t="s">
        <v>35</v>
      </c>
      <c r="C190" s="7" t="s">
        <v>79</v>
      </c>
      <c r="D190" s="6">
        <v>50</v>
      </c>
      <c r="E190" s="8">
        <v>3</v>
      </c>
      <c r="F190" s="8">
        <v>1.2</v>
      </c>
      <c r="G190" s="8">
        <v>20.6</v>
      </c>
      <c r="H190" s="9">
        <f>E190*4.1+F190*9.3+G190*4.1</f>
        <v>107.91999999999999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3.8</v>
      </c>
      <c r="O190" s="10">
        <v>2.6</v>
      </c>
      <c r="P190" s="8">
        <v>13</v>
      </c>
      <c r="Q190" s="10">
        <v>0.2</v>
      </c>
      <c r="R190" s="8">
        <v>18.399999999999999</v>
      </c>
      <c r="S190" s="8">
        <v>0</v>
      </c>
      <c r="T190" s="8">
        <v>0</v>
      </c>
      <c r="U190" s="8">
        <v>0</v>
      </c>
    </row>
    <row r="191" spans="1:21" ht="12.4" customHeight="1" x14ac:dyDescent="0.25">
      <c r="A191" s="6">
        <v>2008</v>
      </c>
      <c r="B191" s="6" t="s">
        <v>35</v>
      </c>
      <c r="C191" s="7" t="s">
        <v>54</v>
      </c>
      <c r="D191" s="6">
        <v>100</v>
      </c>
      <c r="E191" s="8">
        <v>0.8</v>
      </c>
      <c r="F191" s="8">
        <v>0.2</v>
      </c>
      <c r="G191" s="8">
        <v>7.5</v>
      </c>
      <c r="H191" s="9">
        <f t="shared" ref="H191" si="49">E191*4.1+F191*9.3+G191*4.1</f>
        <v>35.89</v>
      </c>
      <c r="I191" s="8">
        <v>0.1</v>
      </c>
      <c r="J191" s="8">
        <v>7.9</v>
      </c>
      <c r="K191" s="8">
        <v>0</v>
      </c>
      <c r="L191" s="8">
        <v>0</v>
      </c>
      <c r="M191" s="8">
        <v>0</v>
      </c>
      <c r="N191" s="8">
        <v>34.9</v>
      </c>
      <c r="O191" s="10">
        <v>11</v>
      </c>
      <c r="P191" s="8">
        <v>17</v>
      </c>
      <c r="Q191" s="10">
        <v>0.1</v>
      </c>
      <c r="R191" s="8">
        <v>154.69999999999999</v>
      </c>
      <c r="S191" s="8">
        <v>0</v>
      </c>
      <c r="T191" s="8">
        <v>0.1</v>
      </c>
      <c r="U191" s="8">
        <v>0</v>
      </c>
    </row>
    <row r="192" spans="1:21" ht="12.4" customHeight="1" x14ac:dyDescent="0.25">
      <c r="A192" s="124" t="s">
        <v>37</v>
      </c>
      <c r="B192" s="125"/>
      <c r="C192" s="125"/>
      <c r="D192" s="12">
        <v>500</v>
      </c>
      <c r="E192" s="13">
        <f t="shared" ref="E192:U192" si="50">SUM(E188:E191)</f>
        <v>15.5</v>
      </c>
      <c r="F192" s="13">
        <f t="shared" si="50"/>
        <v>15.799999999999999</v>
      </c>
      <c r="G192" s="13">
        <f t="shared" si="50"/>
        <v>67.599999999999994</v>
      </c>
      <c r="H192" s="13">
        <f t="shared" si="50"/>
        <v>487.65</v>
      </c>
      <c r="I192" s="13">
        <f t="shared" si="50"/>
        <v>0.1</v>
      </c>
      <c r="J192" s="28">
        <f t="shared" si="50"/>
        <v>9.1000000000000014</v>
      </c>
      <c r="K192" s="29">
        <f t="shared" si="50"/>
        <v>123.6</v>
      </c>
      <c r="L192" s="13">
        <f t="shared" si="50"/>
        <v>0.1</v>
      </c>
      <c r="M192" s="13">
        <f t="shared" si="50"/>
        <v>0.1</v>
      </c>
      <c r="N192" s="29">
        <f t="shared" si="50"/>
        <v>166.50000000000003</v>
      </c>
      <c r="O192" s="13">
        <f t="shared" si="50"/>
        <v>23.8</v>
      </c>
      <c r="P192" s="13">
        <f t="shared" si="50"/>
        <v>33.200000000000003</v>
      </c>
      <c r="Q192" s="13">
        <f t="shared" si="50"/>
        <v>0.4</v>
      </c>
      <c r="R192" s="13">
        <f t="shared" si="50"/>
        <v>269.2</v>
      </c>
      <c r="S192" s="13">
        <f t="shared" si="50"/>
        <v>0.12</v>
      </c>
      <c r="T192" s="29">
        <f t="shared" si="50"/>
        <v>0.1</v>
      </c>
      <c r="U192" s="41">
        <f t="shared" si="50"/>
        <v>1.6E-2</v>
      </c>
    </row>
    <row r="193" spans="1:21" ht="14.65" customHeight="1" x14ac:dyDescent="0.25">
      <c r="A193" s="71" t="s">
        <v>38</v>
      </c>
      <c r="B193" s="72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6"/>
    </row>
    <row r="194" spans="1:21" ht="12.4" customHeight="1" x14ac:dyDescent="0.25">
      <c r="A194" s="6">
        <v>2011</v>
      </c>
      <c r="B194" s="6">
        <v>385</v>
      </c>
      <c r="C194" s="7" t="s">
        <v>39</v>
      </c>
      <c r="D194" s="6">
        <v>200</v>
      </c>
      <c r="E194" s="8">
        <v>6</v>
      </c>
      <c r="F194" s="8">
        <v>5</v>
      </c>
      <c r="G194" s="8">
        <v>9.4</v>
      </c>
      <c r="H194" s="9">
        <f>E194*4.1+F194*9.3+G194*4.1</f>
        <v>109.63999999999999</v>
      </c>
      <c r="I194" s="8">
        <v>0.1</v>
      </c>
      <c r="J194" s="8">
        <v>1.1000000000000001</v>
      </c>
      <c r="K194" s="8">
        <v>0</v>
      </c>
      <c r="L194" s="8">
        <v>0</v>
      </c>
      <c r="M194" s="8">
        <v>0.2</v>
      </c>
      <c r="N194" s="8">
        <v>215.2</v>
      </c>
      <c r="O194" s="10">
        <v>23.6</v>
      </c>
      <c r="P194" s="8">
        <v>151.9</v>
      </c>
      <c r="Q194" s="10">
        <v>0.2</v>
      </c>
      <c r="R194" s="8">
        <v>8.1</v>
      </c>
      <c r="S194" s="8">
        <v>0</v>
      </c>
      <c r="T194" s="8">
        <v>0</v>
      </c>
      <c r="U194" s="8">
        <v>0</v>
      </c>
    </row>
    <row r="195" spans="1:21" ht="12.4" customHeight="1" x14ac:dyDescent="0.25">
      <c r="A195" s="124" t="s">
        <v>37</v>
      </c>
      <c r="B195" s="125"/>
      <c r="C195" s="125"/>
      <c r="D195" s="12">
        <v>200</v>
      </c>
      <c r="E195" s="14">
        <f>SUM(E194)</f>
        <v>6</v>
      </c>
      <c r="F195" s="14">
        <f t="shared" ref="F195:U195" si="51">SUM(F194)</f>
        <v>5</v>
      </c>
      <c r="G195" s="14">
        <f t="shared" si="51"/>
        <v>9.4</v>
      </c>
      <c r="H195" s="14">
        <f t="shared" si="51"/>
        <v>109.63999999999999</v>
      </c>
      <c r="I195" s="14">
        <f t="shared" si="51"/>
        <v>0.1</v>
      </c>
      <c r="J195" s="14">
        <f t="shared" si="51"/>
        <v>1.1000000000000001</v>
      </c>
      <c r="K195" s="14">
        <f t="shared" si="51"/>
        <v>0</v>
      </c>
      <c r="L195" s="14">
        <f t="shared" si="51"/>
        <v>0</v>
      </c>
      <c r="M195" s="14">
        <f t="shared" si="51"/>
        <v>0.2</v>
      </c>
      <c r="N195" s="14">
        <f t="shared" si="51"/>
        <v>215.2</v>
      </c>
      <c r="O195" s="14">
        <f t="shared" si="51"/>
        <v>23.6</v>
      </c>
      <c r="P195" s="14">
        <f t="shared" si="51"/>
        <v>151.9</v>
      </c>
      <c r="Q195" s="14">
        <f t="shared" si="51"/>
        <v>0.2</v>
      </c>
      <c r="R195" s="14">
        <f t="shared" si="51"/>
        <v>8.1</v>
      </c>
      <c r="S195" s="14">
        <f t="shared" si="51"/>
        <v>0</v>
      </c>
      <c r="T195" s="14">
        <f t="shared" si="51"/>
        <v>0</v>
      </c>
      <c r="U195" s="14">
        <f t="shared" si="51"/>
        <v>0</v>
      </c>
    </row>
    <row r="196" spans="1:21" ht="14.65" customHeight="1" x14ac:dyDescent="0.25">
      <c r="A196" s="17" t="s">
        <v>40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6"/>
    </row>
    <row r="197" spans="1:21" ht="21.75" customHeight="1" x14ac:dyDescent="0.25">
      <c r="A197" s="6">
        <v>2011</v>
      </c>
      <c r="B197" s="6">
        <v>47</v>
      </c>
      <c r="C197" s="7" t="s">
        <v>62</v>
      </c>
      <c r="D197" s="6">
        <v>60</v>
      </c>
      <c r="E197" s="8">
        <v>1</v>
      </c>
      <c r="F197" s="8">
        <v>1.9</v>
      </c>
      <c r="G197" s="8">
        <v>3.7</v>
      </c>
      <c r="H197" s="9">
        <f>E197*4.1+F197*9.3+G197*4.1</f>
        <v>36.940000000000005</v>
      </c>
      <c r="I197" s="8">
        <v>0</v>
      </c>
      <c r="J197" s="8">
        <v>5.2</v>
      </c>
      <c r="K197" s="8">
        <v>96.7</v>
      </c>
      <c r="L197" s="8">
        <v>0.05</v>
      </c>
      <c r="M197" s="8">
        <v>0</v>
      </c>
      <c r="N197" s="8">
        <v>25.2</v>
      </c>
      <c r="O197" s="10">
        <v>8.6</v>
      </c>
      <c r="P197" s="8">
        <v>18.600000000000001</v>
      </c>
      <c r="Q197" s="10">
        <v>0.4</v>
      </c>
      <c r="R197" s="8">
        <v>116.4</v>
      </c>
      <c r="S197" s="8">
        <v>0.1</v>
      </c>
      <c r="T197" s="8">
        <v>0</v>
      </c>
      <c r="U197" s="8">
        <v>0</v>
      </c>
    </row>
    <row r="198" spans="1:21" ht="40.15" customHeight="1" x14ac:dyDescent="0.25">
      <c r="A198" s="6">
        <v>2011</v>
      </c>
      <c r="B198" s="6">
        <v>96</v>
      </c>
      <c r="C198" s="7" t="s">
        <v>83</v>
      </c>
      <c r="D198" s="6" t="s">
        <v>84</v>
      </c>
      <c r="E198" s="8">
        <v>7.1</v>
      </c>
      <c r="F198" s="8">
        <v>8.3000000000000007</v>
      </c>
      <c r="G198" s="8">
        <v>26.9</v>
      </c>
      <c r="H198" s="9">
        <f t="shared" ref="H198:H202" si="52">E198*4.1+F198*9.3+G198*4.1</f>
        <v>216.58999999999997</v>
      </c>
      <c r="I198" s="8">
        <v>0.1</v>
      </c>
      <c r="J198" s="8">
        <v>3.8</v>
      </c>
      <c r="K198" s="8">
        <v>96.4</v>
      </c>
      <c r="L198" s="8">
        <v>0.05</v>
      </c>
      <c r="M198" s="8">
        <v>0.1</v>
      </c>
      <c r="N198" s="8">
        <v>57.2</v>
      </c>
      <c r="O198" s="10">
        <v>19.399999999999999</v>
      </c>
      <c r="P198" s="8">
        <v>94</v>
      </c>
      <c r="Q198" s="10">
        <v>0.2</v>
      </c>
      <c r="R198" s="8">
        <v>6.6</v>
      </c>
      <c r="S198" s="8">
        <v>0</v>
      </c>
      <c r="T198" s="8">
        <v>0</v>
      </c>
      <c r="U198" s="8">
        <v>0</v>
      </c>
    </row>
    <row r="199" spans="1:21" ht="21.6" customHeight="1" x14ac:dyDescent="0.25">
      <c r="A199" s="6">
        <v>2008</v>
      </c>
      <c r="B199" s="6">
        <v>239</v>
      </c>
      <c r="C199" s="7" t="s">
        <v>155</v>
      </c>
      <c r="D199" s="6">
        <v>100</v>
      </c>
      <c r="E199" s="8">
        <v>10.1</v>
      </c>
      <c r="F199" s="8">
        <v>12.4</v>
      </c>
      <c r="G199" s="8">
        <v>12.1</v>
      </c>
      <c r="H199" s="9">
        <f t="shared" si="52"/>
        <v>206.34</v>
      </c>
      <c r="I199" s="8">
        <v>0.1</v>
      </c>
      <c r="J199" s="8">
        <v>9.1</v>
      </c>
      <c r="K199" s="8">
        <v>4.0999999999999996</v>
      </c>
      <c r="L199" s="8">
        <v>5.2</v>
      </c>
      <c r="M199" s="8">
        <v>0.2</v>
      </c>
      <c r="N199" s="8">
        <v>89.1</v>
      </c>
      <c r="O199" s="10">
        <v>39.799999999999997</v>
      </c>
      <c r="P199" s="8">
        <v>169.2</v>
      </c>
      <c r="Q199" s="10">
        <v>2.1</v>
      </c>
      <c r="R199" s="8">
        <v>64.2</v>
      </c>
      <c r="S199" s="8">
        <v>0</v>
      </c>
      <c r="T199" s="8">
        <v>1.5</v>
      </c>
      <c r="U199" s="8">
        <v>0</v>
      </c>
    </row>
    <row r="200" spans="1:21" ht="28.9" customHeight="1" x14ac:dyDescent="0.25">
      <c r="A200" s="6">
        <v>2011</v>
      </c>
      <c r="B200" s="6">
        <v>310</v>
      </c>
      <c r="C200" s="7" t="s">
        <v>149</v>
      </c>
      <c r="D200" s="6">
        <v>150</v>
      </c>
      <c r="E200" s="8">
        <v>2.9</v>
      </c>
      <c r="F200" s="8">
        <v>0.9</v>
      </c>
      <c r="G200" s="8">
        <v>27.1</v>
      </c>
      <c r="H200" s="9">
        <f t="shared" si="52"/>
        <v>131.37</v>
      </c>
      <c r="I200" s="8">
        <v>0.1</v>
      </c>
      <c r="J200" s="8">
        <v>4.3</v>
      </c>
      <c r="K200" s="8">
        <v>66.7</v>
      </c>
      <c r="L200" s="8">
        <v>0</v>
      </c>
      <c r="M200" s="8">
        <v>0.1</v>
      </c>
      <c r="N200" s="8">
        <v>36.4</v>
      </c>
      <c r="O200" s="10">
        <v>9.4</v>
      </c>
      <c r="P200" s="8">
        <v>102.4</v>
      </c>
      <c r="Q200" s="10">
        <v>1.2</v>
      </c>
      <c r="R200" s="8">
        <v>26.3</v>
      </c>
      <c r="S200" s="8">
        <v>0.1</v>
      </c>
      <c r="T200" s="8">
        <v>0</v>
      </c>
      <c r="U200" s="8">
        <v>0</v>
      </c>
    </row>
    <row r="201" spans="1:21" ht="12.4" customHeight="1" x14ac:dyDescent="0.25">
      <c r="A201" s="6">
        <v>2008</v>
      </c>
      <c r="B201" s="6">
        <v>438</v>
      </c>
      <c r="C201" s="7" t="s">
        <v>78</v>
      </c>
      <c r="D201" s="6">
        <v>180</v>
      </c>
      <c r="E201" s="8">
        <v>0.1</v>
      </c>
      <c r="F201" s="8">
        <v>0.1</v>
      </c>
      <c r="G201" s="8">
        <v>16.7</v>
      </c>
      <c r="H201" s="9">
        <f t="shared" si="52"/>
        <v>69.809999999999988</v>
      </c>
      <c r="I201" s="8">
        <v>0</v>
      </c>
      <c r="J201" s="8">
        <v>0.9</v>
      </c>
      <c r="K201" s="8">
        <v>0</v>
      </c>
      <c r="L201" s="8">
        <v>0</v>
      </c>
      <c r="M201" s="8">
        <v>0</v>
      </c>
      <c r="N201" s="8">
        <v>11.1</v>
      </c>
      <c r="O201" s="10">
        <v>3.3</v>
      </c>
      <c r="P201" s="8">
        <v>2.2000000000000002</v>
      </c>
      <c r="Q201" s="10">
        <v>0.4</v>
      </c>
      <c r="R201" s="8">
        <v>63.6</v>
      </c>
      <c r="S201" s="8">
        <v>0.5</v>
      </c>
      <c r="T201" s="8">
        <v>0</v>
      </c>
      <c r="U201" s="8">
        <v>0</v>
      </c>
    </row>
    <row r="202" spans="1:21" ht="12.4" customHeight="1" x14ac:dyDescent="0.25">
      <c r="A202" s="6">
        <v>2008</v>
      </c>
      <c r="B202" s="6" t="s">
        <v>35</v>
      </c>
      <c r="C202" s="7" t="s">
        <v>46</v>
      </c>
      <c r="D202" s="6">
        <v>40</v>
      </c>
      <c r="E202" s="8">
        <v>2.6</v>
      </c>
      <c r="F202" s="8">
        <v>0.4</v>
      </c>
      <c r="G202" s="8">
        <v>17</v>
      </c>
      <c r="H202" s="9">
        <f t="shared" si="52"/>
        <v>84.079999999999984</v>
      </c>
      <c r="I202" s="8">
        <v>0.1</v>
      </c>
      <c r="J202" s="8">
        <v>0</v>
      </c>
      <c r="K202" s="8">
        <v>0</v>
      </c>
      <c r="L202" s="8">
        <v>0</v>
      </c>
      <c r="M202" s="8">
        <v>0</v>
      </c>
      <c r="N202" s="8">
        <v>7.2</v>
      </c>
      <c r="O202" s="10">
        <v>7.6</v>
      </c>
      <c r="P202" s="8">
        <v>34.799999999999997</v>
      </c>
      <c r="Q202" s="10">
        <v>1.6</v>
      </c>
      <c r="R202" s="8">
        <v>54.4</v>
      </c>
      <c r="S202" s="8">
        <v>0.2</v>
      </c>
      <c r="T202" s="8">
        <v>0</v>
      </c>
      <c r="U202" s="8">
        <v>0</v>
      </c>
    </row>
    <row r="203" spans="1:21" ht="11.45" customHeight="1" x14ac:dyDescent="0.25">
      <c r="A203" s="124" t="s">
        <v>37</v>
      </c>
      <c r="B203" s="125"/>
      <c r="C203" s="125"/>
      <c r="D203" s="12">
        <v>790</v>
      </c>
      <c r="E203" s="14">
        <f>SUM(E197:E202)</f>
        <v>23.8</v>
      </c>
      <c r="F203" s="14">
        <f t="shared" ref="F203:U203" si="53">SUM(F197:F202)</f>
        <v>24</v>
      </c>
      <c r="G203" s="14">
        <f>SUM(G197:G202)</f>
        <v>103.5</v>
      </c>
      <c r="H203" s="14">
        <f t="shared" si="53"/>
        <v>745.12999999999988</v>
      </c>
      <c r="I203" s="14">
        <f t="shared" si="53"/>
        <v>0.4</v>
      </c>
      <c r="J203" s="14">
        <f t="shared" si="53"/>
        <v>23.3</v>
      </c>
      <c r="K203" s="34">
        <f t="shared" si="53"/>
        <v>263.90000000000003</v>
      </c>
      <c r="L203" s="14">
        <f t="shared" si="53"/>
        <v>5.3</v>
      </c>
      <c r="M203" s="14">
        <f t="shared" si="53"/>
        <v>0.4</v>
      </c>
      <c r="N203" s="14">
        <f t="shared" si="53"/>
        <v>226.2</v>
      </c>
      <c r="O203" s="14">
        <f t="shared" si="53"/>
        <v>88.1</v>
      </c>
      <c r="P203" s="14">
        <f t="shared" si="53"/>
        <v>421.19999999999993</v>
      </c>
      <c r="Q203" s="14">
        <f t="shared" si="53"/>
        <v>5.9</v>
      </c>
      <c r="R203" s="14">
        <f t="shared" si="53"/>
        <v>331.5</v>
      </c>
      <c r="S203" s="14">
        <f t="shared" si="53"/>
        <v>0.89999999999999991</v>
      </c>
      <c r="T203" s="14">
        <f t="shared" si="53"/>
        <v>1.5</v>
      </c>
      <c r="U203" s="14">
        <f t="shared" si="53"/>
        <v>0</v>
      </c>
    </row>
    <row r="204" spans="1:21" ht="12" customHeight="1" x14ac:dyDescent="0.25">
      <c r="A204" s="124" t="s">
        <v>47</v>
      </c>
      <c r="B204" s="125"/>
      <c r="C204" s="125"/>
      <c r="D204" s="126"/>
      <c r="E204" s="14">
        <f>E192+E195+E203</f>
        <v>45.3</v>
      </c>
      <c r="F204" s="14">
        <f t="shared" ref="F204:T204" si="54">F192+F195+F203</f>
        <v>44.8</v>
      </c>
      <c r="G204" s="14">
        <f t="shared" si="54"/>
        <v>180.5</v>
      </c>
      <c r="H204" s="14">
        <f t="shared" si="54"/>
        <v>1342.4199999999998</v>
      </c>
      <c r="I204" s="14">
        <f>I192+I195+I203</f>
        <v>0.60000000000000009</v>
      </c>
      <c r="J204" s="14">
        <f t="shared" si="54"/>
        <v>33.5</v>
      </c>
      <c r="K204" s="19">
        <f t="shared" si="54"/>
        <v>387.5</v>
      </c>
      <c r="L204" s="14">
        <f t="shared" si="54"/>
        <v>5.3999999999999995</v>
      </c>
      <c r="M204" s="14">
        <f t="shared" si="54"/>
        <v>0.70000000000000007</v>
      </c>
      <c r="N204" s="14">
        <f t="shared" si="54"/>
        <v>607.90000000000009</v>
      </c>
      <c r="O204" s="14">
        <f t="shared" si="54"/>
        <v>135.5</v>
      </c>
      <c r="P204" s="14">
        <f t="shared" si="54"/>
        <v>606.29999999999995</v>
      </c>
      <c r="Q204" s="14">
        <f t="shared" si="54"/>
        <v>6.5</v>
      </c>
      <c r="R204" s="14">
        <f t="shared" si="54"/>
        <v>608.79999999999995</v>
      </c>
      <c r="S204" s="14">
        <f t="shared" si="54"/>
        <v>1.02</v>
      </c>
      <c r="T204" s="14">
        <f t="shared" si="54"/>
        <v>1.6</v>
      </c>
      <c r="U204" s="36">
        <f>U192+U195+U203</f>
        <v>1.6E-2</v>
      </c>
    </row>
    <row r="205" spans="1:21" ht="14.25" customHeight="1" x14ac:dyDescent="0.25">
      <c r="A205" s="124" t="s">
        <v>48</v>
      </c>
      <c r="B205" s="125"/>
      <c r="C205" s="125"/>
      <c r="D205" s="125"/>
      <c r="E205" s="21">
        <v>1</v>
      </c>
      <c r="F205" s="21">
        <v>1</v>
      </c>
      <c r="G205" s="21">
        <v>4</v>
      </c>
      <c r="H205" s="22" t="s">
        <v>35</v>
      </c>
      <c r="I205" s="22" t="s">
        <v>35</v>
      </c>
      <c r="J205" s="22" t="s">
        <v>35</v>
      </c>
      <c r="K205" s="22" t="s">
        <v>35</v>
      </c>
      <c r="L205" s="22" t="s">
        <v>35</v>
      </c>
      <c r="M205" s="22" t="s">
        <v>35</v>
      </c>
      <c r="N205" s="22" t="s">
        <v>35</v>
      </c>
      <c r="O205" s="22" t="s">
        <v>35</v>
      </c>
      <c r="P205" s="22" t="s">
        <v>35</v>
      </c>
      <c r="Q205" s="22" t="s">
        <v>35</v>
      </c>
      <c r="R205" s="22" t="s">
        <v>35</v>
      </c>
      <c r="S205" s="22" t="s">
        <v>35</v>
      </c>
      <c r="T205" s="22" t="s">
        <v>35</v>
      </c>
      <c r="U205" s="22" t="s">
        <v>35</v>
      </c>
    </row>
    <row r="206" spans="1:21" ht="14.25" customHeight="1" x14ac:dyDescent="0.25">
      <c r="A206" s="23"/>
      <c r="B206" s="23"/>
      <c r="C206" s="23"/>
      <c r="D206" s="23"/>
      <c r="E206" s="24"/>
      <c r="F206" s="24"/>
      <c r="G206" s="24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spans="1:21" ht="14.25" customHeight="1" x14ac:dyDescent="0.25">
      <c r="A207" s="23"/>
      <c r="B207" s="23"/>
      <c r="C207" s="23"/>
      <c r="D207" s="23"/>
      <c r="E207" s="24"/>
      <c r="F207" s="24"/>
      <c r="G207" s="24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spans="1:21" ht="14.25" customHeight="1" x14ac:dyDescent="0.25">
      <c r="A208" s="132" t="s">
        <v>110</v>
      </c>
      <c r="B208" s="132"/>
      <c r="C208" s="132"/>
      <c r="D208" s="132" t="s">
        <v>102</v>
      </c>
      <c r="E208" s="132"/>
      <c r="F208" s="132"/>
      <c r="G208" s="132"/>
      <c r="H208" s="13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</row>
    <row r="209" spans="1:21" ht="14.25" customHeight="1" x14ac:dyDescent="0.25">
      <c r="A209" s="132" t="s">
        <v>1</v>
      </c>
      <c r="B209" s="132"/>
      <c r="C209" s="132"/>
      <c r="D209" s="132" t="s">
        <v>108</v>
      </c>
      <c r="E209" s="132"/>
      <c r="F209" s="132"/>
      <c r="G209" s="132"/>
      <c r="H209" s="13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</row>
    <row r="210" spans="1:21" ht="14.25" customHeight="1" x14ac:dyDescent="0.25">
      <c r="A210" s="132" t="s">
        <v>3</v>
      </c>
      <c r="B210" s="132"/>
      <c r="C210" s="132"/>
      <c r="D210" s="132" t="s">
        <v>4</v>
      </c>
      <c r="E210" s="132"/>
      <c r="F210" s="132"/>
      <c r="G210" s="132"/>
      <c r="H210" s="13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</row>
    <row r="211" spans="1:21" ht="14.25" customHeight="1" x14ac:dyDescent="0.25">
      <c r="A211" s="23"/>
      <c r="B211" s="23"/>
      <c r="C211" s="23"/>
      <c r="D211" s="23"/>
      <c r="E211" s="24"/>
      <c r="F211" s="24"/>
      <c r="G211" s="24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</row>
    <row r="212" spans="1:21" ht="13.5" customHeight="1" x14ac:dyDescent="0.25">
      <c r="A212" s="133" t="s">
        <v>5</v>
      </c>
      <c r="B212" s="133" t="s">
        <v>6</v>
      </c>
      <c r="C212" s="135" t="s">
        <v>7</v>
      </c>
      <c r="D212" s="133" t="s">
        <v>8</v>
      </c>
      <c r="E212" s="129" t="s">
        <v>9</v>
      </c>
      <c r="F212" s="130"/>
      <c r="G212" s="131"/>
      <c r="H212" s="127" t="s">
        <v>10</v>
      </c>
      <c r="I212" s="129" t="s">
        <v>11</v>
      </c>
      <c r="J212" s="130"/>
      <c r="K212" s="130"/>
      <c r="L212" s="130"/>
      <c r="M212" s="131"/>
      <c r="N212" s="129" t="s">
        <v>12</v>
      </c>
      <c r="O212" s="130"/>
      <c r="P212" s="130"/>
      <c r="Q212" s="130"/>
      <c r="R212" s="130"/>
      <c r="S212" s="130"/>
      <c r="T212" s="130"/>
      <c r="U212" s="131"/>
    </row>
    <row r="213" spans="1:21" ht="31.15" customHeight="1" x14ac:dyDescent="0.25">
      <c r="A213" s="134"/>
      <c r="B213" s="134"/>
      <c r="C213" s="136"/>
      <c r="D213" s="134"/>
      <c r="E213" s="1" t="s">
        <v>13</v>
      </c>
      <c r="F213" s="1" t="s">
        <v>14</v>
      </c>
      <c r="G213" s="1" t="s">
        <v>15</v>
      </c>
      <c r="H213" s="128"/>
      <c r="I213" s="1" t="s">
        <v>16</v>
      </c>
      <c r="J213" s="1" t="s">
        <v>17</v>
      </c>
      <c r="K213" s="1" t="s">
        <v>18</v>
      </c>
      <c r="L213" s="1" t="s">
        <v>19</v>
      </c>
      <c r="M213" s="1" t="s">
        <v>20</v>
      </c>
      <c r="N213" s="1" t="s">
        <v>21</v>
      </c>
      <c r="O213" s="2" t="s">
        <v>22</v>
      </c>
      <c r="P213" s="1" t="s">
        <v>23</v>
      </c>
      <c r="Q213" s="2" t="s">
        <v>24</v>
      </c>
      <c r="R213" s="1" t="s">
        <v>25</v>
      </c>
      <c r="S213" s="1" t="s">
        <v>26</v>
      </c>
      <c r="T213" s="1" t="s">
        <v>27</v>
      </c>
      <c r="U213" s="1" t="s">
        <v>28</v>
      </c>
    </row>
    <row r="214" spans="1:21" ht="14.65" customHeight="1" x14ac:dyDescent="0.25">
      <c r="A214" s="3" t="s">
        <v>29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</row>
    <row r="215" spans="1:21" ht="21.6" customHeight="1" x14ac:dyDescent="0.25">
      <c r="A215" s="6">
        <v>2008</v>
      </c>
      <c r="B215" s="6">
        <v>187</v>
      </c>
      <c r="C215" s="7" t="s">
        <v>156</v>
      </c>
      <c r="D215" s="6">
        <v>150</v>
      </c>
      <c r="E215" s="8">
        <v>13.2</v>
      </c>
      <c r="F215" s="8">
        <v>14.8</v>
      </c>
      <c r="G215" s="8">
        <v>28.2</v>
      </c>
      <c r="H215" s="9">
        <f t="shared" ref="H215" si="55">E215*4.1+F215*9.3+G215*4.1</f>
        <v>307.38</v>
      </c>
      <c r="I215" s="8">
        <v>0.2</v>
      </c>
      <c r="J215" s="8">
        <v>0.3</v>
      </c>
      <c r="K215" s="18">
        <v>187.5</v>
      </c>
      <c r="L215" s="8">
        <v>0.5</v>
      </c>
      <c r="M215" s="8">
        <v>0.3</v>
      </c>
      <c r="N215" s="8">
        <v>237.9</v>
      </c>
      <c r="O215" s="10">
        <v>18</v>
      </c>
      <c r="P215" s="8">
        <v>231.4</v>
      </c>
      <c r="Q215" s="10">
        <v>0</v>
      </c>
      <c r="R215" s="8">
        <v>148.69999999999999</v>
      </c>
      <c r="S215" s="8">
        <v>0</v>
      </c>
      <c r="T215" s="8">
        <v>0</v>
      </c>
      <c r="U215" s="8">
        <v>0</v>
      </c>
    </row>
    <row r="216" spans="1:21" ht="12.4" customHeight="1" x14ac:dyDescent="0.25">
      <c r="A216" s="6">
        <v>2008</v>
      </c>
      <c r="B216" s="6">
        <v>430</v>
      </c>
      <c r="C216" s="7" t="s">
        <v>31</v>
      </c>
      <c r="D216" s="6" t="s">
        <v>32</v>
      </c>
      <c r="E216" s="8">
        <v>0</v>
      </c>
      <c r="F216" s="8">
        <v>0</v>
      </c>
      <c r="G216" s="8">
        <v>9.6999999999999993</v>
      </c>
      <c r="H216" s="9">
        <f>E216*4.1+F216*9.3+G216*4.1</f>
        <v>39.769999999999996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5.9</v>
      </c>
      <c r="O216" s="10">
        <v>1.3</v>
      </c>
      <c r="P216" s="8">
        <v>0</v>
      </c>
      <c r="Q216" s="10">
        <v>0</v>
      </c>
      <c r="R216" s="8">
        <v>0.7</v>
      </c>
      <c r="S216" s="8">
        <v>0</v>
      </c>
      <c r="T216" s="8">
        <v>0</v>
      </c>
      <c r="U216" s="8">
        <v>0</v>
      </c>
    </row>
    <row r="217" spans="1:21" ht="12.4" customHeight="1" x14ac:dyDescent="0.25">
      <c r="A217" s="6">
        <v>2008</v>
      </c>
      <c r="B217" s="6" t="s">
        <v>35</v>
      </c>
      <c r="C217" s="7" t="s">
        <v>68</v>
      </c>
      <c r="D217" s="6">
        <v>150</v>
      </c>
      <c r="E217" s="8">
        <v>2.2999999999999998</v>
      </c>
      <c r="F217" s="8">
        <v>0.8</v>
      </c>
      <c r="G217" s="8">
        <v>31.5</v>
      </c>
      <c r="H217" s="9">
        <f t="shared" ref="H217" si="56">E217*4.1+F217*9.3+G217*4.1</f>
        <v>146.01999999999998</v>
      </c>
      <c r="I217" s="8">
        <v>0.1</v>
      </c>
      <c r="J217" s="8">
        <v>15</v>
      </c>
      <c r="K217" s="8">
        <v>0</v>
      </c>
      <c r="L217" s="8">
        <v>0</v>
      </c>
      <c r="M217" s="8">
        <v>0.1</v>
      </c>
      <c r="N217" s="8">
        <v>12</v>
      </c>
      <c r="O217" s="10">
        <v>43</v>
      </c>
      <c r="P217" s="8">
        <v>42</v>
      </c>
      <c r="Q217" s="10">
        <v>0.9</v>
      </c>
      <c r="R217" s="8">
        <v>122.2</v>
      </c>
      <c r="S217" s="8">
        <v>0</v>
      </c>
      <c r="T217" s="8">
        <v>0</v>
      </c>
      <c r="U217" s="8">
        <v>0</v>
      </c>
    </row>
    <row r="218" spans="1:21" ht="12.4" customHeight="1" x14ac:dyDescent="0.25">
      <c r="A218" s="124" t="s">
        <v>37</v>
      </c>
      <c r="B218" s="125"/>
      <c r="C218" s="125"/>
      <c r="D218" s="12">
        <v>500</v>
      </c>
      <c r="E218" s="14">
        <f>SUM(E215:E217)</f>
        <v>15.5</v>
      </c>
      <c r="F218" s="14">
        <f t="shared" ref="F218:U218" si="57">SUM(F215:F217)</f>
        <v>15.600000000000001</v>
      </c>
      <c r="G218" s="14">
        <f t="shared" si="57"/>
        <v>69.400000000000006</v>
      </c>
      <c r="H218" s="14">
        <f>SUM(H215:H217)</f>
        <v>493.16999999999996</v>
      </c>
      <c r="I218" s="14">
        <f t="shared" si="57"/>
        <v>0.30000000000000004</v>
      </c>
      <c r="J218" s="14">
        <f t="shared" si="57"/>
        <v>15.3</v>
      </c>
      <c r="K218" s="19">
        <f t="shared" si="57"/>
        <v>187.5</v>
      </c>
      <c r="L218" s="14">
        <f t="shared" si="57"/>
        <v>0.5</v>
      </c>
      <c r="M218" s="14">
        <f t="shared" si="57"/>
        <v>0.4</v>
      </c>
      <c r="N218" s="14">
        <f t="shared" si="57"/>
        <v>255.8</v>
      </c>
      <c r="O218" s="14">
        <f t="shared" si="57"/>
        <v>62.3</v>
      </c>
      <c r="P218" s="14">
        <f t="shared" si="57"/>
        <v>273.39999999999998</v>
      </c>
      <c r="Q218" s="14">
        <f t="shared" si="57"/>
        <v>0.9</v>
      </c>
      <c r="R218" s="14">
        <f t="shared" si="57"/>
        <v>271.59999999999997</v>
      </c>
      <c r="S218" s="14">
        <f t="shared" si="57"/>
        <v>0</v>
      </c>
      <c r="T218" s="14">
        <f t="shared" si="57"/>
        <v>0</v>
      </c>
      <c r="U218" s="14">
        <f t="shared" si="57"/>
        <v>0</v>
      </c>
    </row>
    <row r="219" spans="1:21" ht="14.65" customHeight="1" x14ac:dyDescent="0.25">
      <c r="A219" s="71" t="s">
        <v>38</v>
      </c>
      <c r="B219" s="72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6"/>
    </row>
    <row r="220" spans="1:21" ht="12.4" customHeight="1" x14ac:dyDescent="0.25">
      <c r="A220" s="6">
        <v>2011</v>
      </c>
      <c r="B220" s="6">
        <v>385</v>
      </c>
      <c r="C220" s="7" t="s">
        <v>39</v>
      </c>
      <c r="D220" s="6">
        <v>200</v>
      </c>
      <c r="E220" s="8">
        <v>6</v>
      </c>
      <c r="F220" s="8">
        <v>5</v>
      </c>
      <c r="G220" s="8">
        <v>9.4</v>
      </c>
      <c r="H220" s="9">
        <f>E220*4.1+F220*9.3+G220*4.1</f>
        <v>109.63999999999999</v>
      </c>
      <c r="I220" s="8">
        <v>0.1</v>
      </c>
      <c r="J220" s="8">
        <v>1.1000000000000001</v>
      </c>
      <c r="K220" s="8">
        <v>0</v>
      </c>
      <c r="L220" s="8">
        <v>0</v>
      </c>
      <c r="M220" s="8">
        <v>0.2</v>
      </c>
      <c r="N220" s="8">
        <v>215.2</v>
      </c>
      <c r="O220" s="10">
        <v>23.6</v>
      </c>
      <c r="P220" s="8">
        <v>151.9</v>
      </c>
      <c r="Q220" s="10">
        <v>0.2</v>
      </c>
      <c r="R220" s="8">
        <v>8.1</v>
      </c>
      <c r="S220" s="8">
        <v>0</v>
      </c>
      <c r="T220" s="8">
        <v>0</v>
      </c>
      <c r="U220" s="8">
        <v>0</v>
      </c>
    </row>
    <row r="221" spans="1:21" ht="12.4" customHeight="1" x14ac:dyDescent="0.25">
      <c r="A221" s="124" t="s">
        <v>37</v>
      </c>
      <c r="B221" s="125"/>
      <c r="C221" s="125"/>
      <c r="D221" s="12">
        <v>200</v>
      </c>
      <c r="E221" s="14">
        <f>SUM(E220)</f>
        <v>6</v>
      </c>
      <c r="F221" s="14">
        <f>SUM(F220)</f>
        <v>5</v>
      </c>
      <c r="G221" s="14">
        <f t="shared" ref="G221:U221" si="58">SUM(G220)</f>
        <v>9.4</v>
      </c>
      <c r="H221" s="14">
        <f t="shared" si="58"/>
        <v>109.63999999999999</v>
      </c>
      <c r="I221" s="14">
        <f t="shared" si="58"/>
        <v>0.1</v>
      </c>
      <c r="J221" s="14">
        <f t="shared" si="58"/>
        <v>1.1000000000000001</v>
      </c>
      <c r="K221" s="14">
        <f t="shared" si="58"/>
        <v>0</v>
      </c>
      <c r="L221" s="14">
        <f t="shared" si="58"/>
        <v>0</v>
      </c>
      <c r="M221" s="14">
        <f t="shared" si="58"/>
        <v>0.2</v>
      </c>
      <c r="N221" s="14">
        <f t="shared" si="58"/>
        <v>215.2</v>
      </c>
      <c r="O221" s="14">
        <f t="shared" si="58"/>
        <v>23.6</v>
      </c>
      <c r="P221" s="14">
        <f t="shared" si="58"/>
        <v>151.9</v>
      </c>
      <c r="Q221" s="14">
        <f t="shared" si="58"/>
        <v>0.2</v>
      </c>
      <c r="R221" s="14">
        <f t="shared" si="58"/>
        <v>8.1</v>
      </c>
      <c r="S221" s="14">
        <f t="shared" si="58"/>
        <v>0</v>
      </c>
      <c r="T221" s="14">
        <f t="shared" si="58"/>
        <v>0</v>
      </c>
      <c r="U221" s="14">
        <f t="shared" si="58"/>
        <v>0</v>
      </c>
    </row>
    <row r="222" spans="1:21" ht="14.65" customHeight="1" x14ac:dyDescent="0.25">
      <c r="A222" s="17" t="s">
        <v>40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6"/>
    </row>
    <row r="223" spans="1:21" ht="12.4" customHeight="1" x14ac:dyDescent="0.25">
      <c r="A223" s="6">
        <v>2008</v>
      </c>
      <c r="B223" s="6">
        <v>3</v>
      </c>
      <c r="C223" s="7" t="s">
        <v>55</v>
      </c>
      <c r="D223" s="6">
        <v>60</v>
      </c>
      <c r="E223" s="8">
        <v>0.7</v>
      </c>
      <c r="F223" s="8">
        <v>0.1</v>
      </c>
      <c r="G223" s="8">
        <v>2.2999999999999998</v>
      </c>
      <c r="H223" s="9">
        <f>E223*4.1+F223*9.3+G223*4.1</f>
        <v>13.229999999999997</v>
      </c>
      <c r="I223" s="8">
        <v>0</v>
      </c>
      <c r="J223" s="8">
        <v>15.1</v>
      </c>
      <c r="K223" s="8">
        <v>67.2</v>
      </c>
      <c r="L223" s="8">
        <v>0</v>
      </c>
      <c r="M223" s="8">
        <v>0</v>
      </c>
      <c r="N223" s="8">
        <v>8.4</v>
      </c>
      <c r="O223" s="10">
        <v>12.1</v>
      </c>
      <c r="P223" s="8">
        <v>15.7</v>
      </c>
      <c r="Q223" s="10">
        <v>0.6</v>
      </c>
      <c r="R223" s="8">
        <v>174.9</v>
      </c>
      <c r="S223" s="8">
        <v>0.02</v>
      </c>
      <c r="T223" s="8">
        <v>0</v>
      </c>
      <c r="U223" s="8">
        <v>0</v>
      </c>
    </row>
    <row r="224" spans="1:21" ht="30.75" customHeight="1" x14ac:dyDescent="0.25">
      <c r="A224" s="6">
        <v>2011</v>
      </c>
      <c r="B224" s="6">
        <v>102</v>
      </c>
      <c r="C224" s="7" t="s">
        <v>86</v>
      </c>
      <c r="D224" s="6">
        <v>250</v>
      </c>
      <c r="E224" s="8">
        <v>2</v>
      </c>
      <c r="F224" s="8">
        <v>5.8</v>
      </c>
      <c r="G224" s="8">
        <v>11</v>
      </c>
      <c r="H224" s="9">
        <f t="shared" ref="H224:H228" si="59">E224*4.1+F224*9.3+G224*4.1</f>
        <v>107.24</v>
      </c>
      <c r="I224" s="8">
        <v>0.2</v>
      </c>
      <c r="J224" s="8">
        <v>0</v>
      </c>
      <c r="K224" s="8">
        <v>71.3</v>
      </c>
      <c r="L224" s="8">
        <v>0</v>
      </c>
      <c r="M224" s="8">
        <v>0.1</v>
      </c>
      <c r="N224" s="8">
        <v>10.3</v>
      </c>
      <c r="O224" s="10">
        <v>24.4</v>
      </c>
      <c r="P224" s="8">
        <v>52.5</v>
      </c>
      <c r="Q224" s="10">
        <v>0.8</v>
      </c>
      <c r="R224" s="8">
        <v>0</v>
      </c>
      <c r="S224" s="8">
        <v>0.4</v>
      </c>
      <c r="T224" s="8">
        <v>0.5</v>
      </c>
      <c r="U224" s="8">
        <v>0</v>
      </c>
    </row>
    <row r="225" spans="1:21" ht="28.9" customHeight="1" x14ac:dyDescent="0.25">
      <c r="A225" s="6">
        <v>2011</v>
      </c>
      <c r="B225" s="6">
        <v>260</v>
      </c>
      <c r="C225" s="7" t="s">
        <v>96</v>
      </c>
      <c r="D225" s="6" t="s">
        <v>88</v>
      </c>
      <c r="E225" s="8">
        <v>13.8</v>
      </c>
      <c r="F225" s="8">
        <v>13.6</v>
      </c>
      <c r="G225" s="8">
        <v>34.799999999999997</v>
      </c>
      <c r="H225" s="9">
        <f t="shared" si="59"/>
        <v>325.74</v>
      </c>
      <c r="I225" s="8">
        <v>0</v>
      </c>
      <c r="J225" s="8">
        <v>1</v>
      </c>
      <c r="K225" s="8">
        <v>35.1</v>
      </c>
      <c r="L225" s="8">
        <v>2.9</v>
      </c>
      <c r="M225" s="8">
        <v>0.1</v>
      </c>
      <c r="N225" s="8">
        <v>72.900000000000006</v>
      </c>
      <c r="O225" s="10">
        <v>0</v>
      </c>
      <c r="P225" s="8">
        <v>52.7</v>
      </c>
      <c r="Q225" s="10">
        <v>3.3</v>
      </c>
      <c r="R225" s="8">
        <v>115.1</v>
      </c>
      <c r="S225" s="8">
        <v>0</v>
      </c>
      <c r="T225" s="8">
        <v>1.1000000000000001</v>
      </c>
      <c r="U225" s="8">
        <v>1.6E-2</v>
      </c>
    </row>
    <row r="226" spans="1:21" ht="33.6" customHeight="1" x14ac:dyDescent="0.25">
      <c r="A226" s="6">
        <v>2008</v>
      </c>
      <c r="B226" s="6">
        <v>323</v>
      </c>
      <c r="C226" s="7" t="s">
        <v>157</v>
      </c>
      <c r="D226" s="6">
        <v>150</v>
      </c>
      <c r="E226" s="8">
        <v>5.4</v>
      </c>
      <c r="F226" s="8">
        <v>4.8</v>
      </c>
      <c r="G226" s="8">
        <v>34.4</v>
      </c>
      <c r="H226" s="9">
        <f t="shared" si="59"/>
        <v>207.82</v>
      </c>
      <c r="I226" s="8">
        <v>0.1</v>
      </c>
      <c r="J226" s="8">
        <v>0</v>
      </c>
      <c r="K226" s="8">
        <v>24.1</v>
      </c>
      <c r="L226" s="8">
        <v>2.1</v>
      </c>
      <c r="M226" s="8">
        <v>0</v>
      </c>
      <c r="N226" s="8">
        <v>29.7</v>
      </c>
      <c r="O226" s="10">
        <v>10.5</v>
      </c>
      <c r="P226" s="8">
        <v>41.9</v>
      </c>
      <c r="Q226" s="10">
        <v>0</v>
      </c>
      <c r="R226" s="8">
        <v>3.8</v>
      </c>
      <c r="S226" s="8">
        <v>0</v>
      </c>
      <c r="T226" s="8">
        <v>0</v>
      </c>
      <c r="U226" s="8">
        <v>0</v>
      </c>
    </row>
    <row r="227" spans="1:21" ht="21.75" customHeight="1" x14ac:dyDescent="0.25">
      <c r="A227" s="6">
        <v>2008</v>
      </c>
      <c r="B227" s="6">
        <v>430</v>
      </c>
      <c r="C227" s="7" t="s">
        <v>31</v>
      </c>
      <c r="D227" s="6" t="s">
        <v>32</v>
      </c>
      <c r="E227" s="8">
        <v>0</v>
      </c>
      <c r="F227" s="8">
        <v>0</v>
      </c>
      <c r="G227" s="8">
        <v>9.6999999999999993</v>
      </c>
      <c r="H227" s="9">
        <f>E227*4.1+F227*9.3+G227*4.1</f>
        <v>39.769999999999996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7.6</v>
      </c>
      <c r="O227" s="10">
        <v>1.6</v>
      </c>
      <c r="P227" s="8">
        <v>0</v>
      </c>
      <c r="Q227" s="10">
        <v>0</v>
      </c>
      <c r="R227" s="8">
        <v>1.1000000000000001</v>
      </c>
      <c r="S227" s="8">
        <v>0</v>
      </c>
      <c r="T227" s="8">
        <v>0</v>
      </c>
      <c r="U227" s="8">
        <v>0</v>
      </c>
    </row>
    <row r="228" spans="1:21" ht="12.4" customHeight="1" x14ac:dyDescent="0.25">
      <c r="A228" s="6">
        <v>2008</v>
      </c>
      <c r="B228" s="6" t="s">
        <v>35</v>
      </c>
      <c r="C228" s="7" t="s">
        <v>46</v>
      </c>
      <c r="D228" s="6">
        <v>20</v>
      </c>
      <c r="E228" s="8">
        <v>1.3</v>
      </c>
      <c r="F228" s="8">
        <v>0.2</v>
      </c>
      <c r="G228" s="8">
        <v>8.5</v>
      </c>
      <c r="H228" s="9">
        <f t="shared" si="59"/>
        <v>42.039999999999992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3.6</v>
      </c>
      <c r="O228" s="10">
        <v>3.8</v>
      </c>
      <c r="P228" s="8">
        <v>17.399999999999999</v>
      </c>
      <c r="Q228" s="10">
        <v>0.8</v>
      </c>
      <c r="R228" s="8">
        <v>27.2</v>
      </c>
      <c r="S228" s="8">
        <v>0.1</v>
      </c>
      <c r="T228" s="8">
        <v>0</v>
      </c>
      <c r="U228" s="8">
        <v>0</v>
      </c>
    </row>
    <row r="229" spans="1:21" ht="12.4" customHeight="1" x14ac:dyDescent="0.25">
      <c r="A229" s="124" t="s">
        <v>37</v>
      </c>
      <c r="B229" s="125"/>
      <c r="C229" s="125"/>
      <c r="D229" s="12">
        <v>800</v>
      </c>
      <c r="E229" s="14">
        <f>SUM(E223:E228)</f>
        <v>23.2</v>
      </c>
      <c r="F229" s="14">
        <f t="shared" ref="F229:U229" si="60">SUM(F223:F228)</f>
        <v>24.5</v>
      </c>
      <c r="G229" s="14">
        <f t="shared" si="60"/>
        <v>100.7</v>
      </c>
      <c r="H229" s="14">
        <f t="shared" si="60"/>
        <v>735.83999999999992</v>
      </c>
      <c r="I229" s="14">
        <f t="shared" si="60"/>
        <v>0.30000000000000004</v>
      </c>
      <c r="J229" s="14">
        <f t="shared" si="60"/>
        <v>16.100000000000001</v>
      </c>
      <c r="K229" s="34">
        <f t="shared" si="60"/>
        <v>197.7</v>
      </c>
      <c r="L229" s="14">
        <f t="shared" si="60"/>
        <v>5</v>
      </c>
      <c r="M229" s="14">
        <f t="shared" si="60"/>
        <v>0.2</v>
      </c>
      <c r="N229" s="14">
        <f t="shared" si="60"/>
        <v>132.5</v>
      </c>
      <c r="O229" s="14">
        <f t="shared" si="60"/>
        <v>52.4</v>
      </c>
      <c r="P229" s="14">
        <f t="shared" si="60"/>
        <v>180.20000000000002</v>
      </c>
      <c r="Q229" s="14">
        <f t="shared" si="60"/>
        <v>5.4999999999999991</v>
      </c>
      <c r="R229" s="14">
        <f t="shared" si="60"/>
        <v>322.10000000000002</v>
      </c>
      <c r="S229" s="14">
        <f t="shared" si="60"/>
        <v>0.52</v>
      </c>
      <c r="T229" s="14">
        <f t="shared" si="60"/>
        <v>1.6</v>
      </c>
      <c r="U229" s="14">
        <f t="shared" si="60"/>
        <v>1.6E-2</v>
      </c>
    </row>
    <row r="230" spans="1:21" ht="12.4" customHeight="1" x14ac:dyDescent="0.25">
      <c r="A230" s="124" t="s">
        <v>47</v>
      </c>
      <c r="B230" s="125"/>
      <c r="C230" s="125"/>
      <c r="D230" s="126"/>
      <c r="E230" s="26">
        <f t="shared" ref="E230:U230" si="61">E218+E221+E229</f>
        <v>44.7</v>
      </c>
      <c r="F230" s="26">
        <f t="shared" si="61"/>
        <v>45.1</v>
      </c>
      <c r="G230" s="26">
        <f t="shared" si="61"/>
        <v>179.5</v>
      </c>
      <c r="H230" s="26">
        <f t="shared" si="61"/>
        <v>1338.6499999999999</v>
      </c>
      <c r="I230" s="26">
        <f t="shared" si="61"/>
        <v>0.70000000000000007</v>
      </c>
      <c r="J230" s="26">
        <f t="shared" si="61"/>
        <v>32.5</v>
      </c>
      <c r="K230" s="33">
        <f t="shared" si="61"/>
        <v>385.2</v>
      </c>
      <c r="L230" s="26">
        <f t="shared" si="61"/>
        <v>5.5</v>
      </c>
      <c r="M230" s="26">
        <f t="shared" si="61"/>
        <v>0.8</v>
      </c>
      <c r="N230" s="26">
        <f t="shared" si="61"/>
        <v>603.5</v>
      </c>
      <c r="O230" s="37">
        <f t="shared" si="61"/>
        <v>138.30000000000001</v>
      </c>
      <c r="P230" s="26">
        <f t="shared" si="61"/>
        <v>605.5</v>
      </c>
      <c r="Q230" s="26">
        <f t="shared" si="61"/>
        <v>6.6</v>
      </c>
      <c r="R230" s="26">
        <f>R218+R221+R229</f>
        <v>601.79999999999995</v>
      </c>
      <c r="S230" s="26">
        <f t="shared" si="61"/>
        <v>0.52</v>
      </c>
      <c r="T230" s="26">
        <f t="shared" si="61"/>
        <v>1.6</v>
      </c>
      <c r="U230" s="26">
        <f t="shared" si="61"/>
        <v>1.6E-2</v>
      </c>
    </row>
    <row r="231" spans="1:21" ht="14.25" customHeight="1" x14ac:dyDescent="0.25">
      <c r="A231" s="142" t="s">
        <v>48</v>
      </c>
      <c r="B231" s="143"/>
      <c r="C231" s="143"/>
      <c r="D231" s="143"/>
      <c r="E231" s="30">
        <v>1</v>
      </c>
      <c r="F231" s="30">
        <v>1</v>
      </c>
      <c r="G231" s="30">
        <v>4</v>
      </c>
      <c r="H231" s="22" t="s">
        <v>35</v>
      </c>
      <c r="I231" s="22" t="s">
        <v>35</v>
      </c>
      <c r="J231" s="22" t="s">
        <v>35</v>
      </c>
      <c r="K231" s="22" t="s">
        <v>35</v>
      </c>
      <c r="L231" s="22" t="s">
        <v>35</v>
      </c>
      <c r="M231" s="22" t="s">
        <v>35</v>
      </c>
      <c r="N231" s="22" t="s">
        <v>35</v>
      </c>
      <c r="O231" s="22" t="s">
        <v>35</v>
      </c>
      <c r="P231" s="22" t="s">
        <v>35</v>
      </c>
      <c r="Q231" s="22" t="s">
        <v>35</v>
      </c>
      <c r="R231" s="22" t="s">
        <v>35</v>
      </c>
      <c r="S231" s="22" t="s">
        <v>35</v>
      </c>
      <c r="T231" s="22" t="s">
        <v>35</v>
      </c>
      <c r="U231" s="22" t="s">
        <v>35</v>
      </c>
    </row>
    <row r="232" spans="1:21" ht="14.25" customHeight="1" x14ac:dyDescent="0.25">
      <c r="A232" s="23"/>
      <c r="B232" s="23"/>
      <c r="C232" s="23"/>
      <c r="D232" s="23"/>
      <c r="E232" s="24"/>
      <c r="F232" s="24"/>
      <c r="G232" s="24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spans="1:21" ht="14.25" customHeight="1" x14ac:dyDescent="0.25">
      <c r="A233" s="23"/>
      <c r="B233" s="23"/>
      <c r="C233" s="23"/>
      <c r="D233" s="23"/>
      <c r="E233" s="24"/>
      <c r="F233" s="24"/>
      <c r="G233" s="24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spans="1:21" ht="14.25" customHeight="1" x14ac:dyDescent="0.25">
      <c r="A234" s="23"/>
      <c r="B234" s="23"/>
      <c r="C234" s="23"/>
      <c r="D234" s="23"/>
      <c r="E234" s="24"/>
      <c r="F234" s="24"/>
      <c r="G234" s="24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spans="1:21" ht="14.25" customHeight="1" x14ac:dyDescent="0.25">
      <c r="A235" s="23"/>
      <c r="B235" s="23"/>
      <c r="C235" s="23"/>
      <c r="D235" s="23"/>
      <c r="E235" s="24"/>
      <c r="F235" s="24"/>
      <c r="G235" s="24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</row>
    <row r="236" spans="1:21" ht="14.25" customHeight="1" x14ac:dyDescent="0.25">
      <c r="A236" s="23"/>
      <c r="B236" s="23"/>
      <c r="C236" s="23"/>
      <c r="D236" s="23"/>
      <c r="E236" s="24"/>
      <c r="F236" s="24"/>
      <c r="G236" s="24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</row>
    <row r="237" spans="1:21" ht="14.25" customHeight="1" x14ac:dyDescent="0.25">
      <c r="A237" s="132" t="s">
        <v>111</v>
      </c>
      <c r="B237" s="132"/>
      <c r="C237" s="132"/>
      <c r="D237" s="132" t="s">
        <v>104</v>
      </c>
      <c r="E237" s="132"/>
      <c r="F237" s="132"/>
      <c r="G237" s="132"/>
      <c r="H237" s="13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</row>
    <row r="238" spans="1:21" ht="14.25" customHeight="1" x14ac:dyDescent="0.25">
      <c r="A238" s="132" t="s">
        <v>1</v>
      </c>
      <c r="B238" s="132"/>
      <c r="C238" s="132"/>
      <c r="D238" s="132" t="s">
        <v>108</v>
      </c>
      <c r="E238" s="132"/>
      <c r="F238" s="132"/>
      <c r="G238" s="132"/>
      <c r="H238" s="13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</row>
    <row r="239" spans="1:21" ht="14.25" customHeight="1" x14ac:dyDescent="0.25">
      <c r="A239" s="132" t="s">
        <v>3</v>
      </c>
      <c r="B239" s="132"/>
      <c r="C239" s="132"/>
      <c r="D239" s="132" t="s">
        <v>4</v>
      </c>
      <c r="E239" s="132"/>
      <c r="F239" s="132"/>
      <c r="G239" s="132"/>
      <c r="H239" s="13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</row>
    <row r="240" spans="1:21" ht="14.25" customHeight="1" x14ac:dyDescent="0.25">
      <c r="A240" s="23"/>
      <c r="B240" s="23"/>
      <c r="C240" s="23"/>
      <c r="D240" s="23"/>
      <c r="E240" s="24"/>
      <c r="F240" s="24"/>
      <c r="G240" s="24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</row>
    <row r="241" spans="1:21" ht="13.5" customHeight="1" x14ac:dyDescent="0.25">
      <c r="A241" s="137" t="s">
        <v>5</v>
      </c>
      <c r="B241" s="137" t="s">
        <v>6</v>
      </c>
      <c r="C241" s="138" t="s">
        <v>7</v>
      </c>
      <c r="D241" s="137" t="s">
        <v>8</v>
      </c>
      <c r="E241" s="139" t="s">
        <v>9</v>
      </c>
      <c r="F241" s="140"/>
      <c r="G241" s="141"/>
      <c r="H241" s="127" t="s">
        <v>10</v>
      </c>
      <c r="I241" s="129" t="s">
        <v>11</v>
      </c>
      <c r="J241" s="130"/>
      <c r="K241" s="130"/>
      <c r="L241" s="130"/>
      <c r="M241" s="131"/>
      <c r="N241" s="129" t="s">
        <v>12</v>
      </c>
      <c r="O241" s="130"/>
      <c r="P241" s="130"/>
      <c r="Q241" s="130"/>
      <c r="R241" s="130"/>
      <c r="S241" s="130"/>
      <c r="T241" s="130"/>
      <c r="U241" s="131"/>
    </row>
    <row r="242" spans="1:21" ht="39" customHeight="1" x14ac:dyDescent="0.25">
      <c r="A242" s="134"/>
      <c r="B242" s="134"/>
      <c r="C242" s="136"/>
      <c r="D242" s="134"/>
      <c r="E242" s="1" t="s">
        <v>13</v>
      </c>
      <c r="F242" s="1" t="s">
        <v>14</v>
      </c>
      <c r="G242" s="1" t="s">
        <v>15</v>
      </c>
      <c r="H242" s="128"/>
      <c r="I242" s="1" t="s">
        <v>16</v>
      </c>
      <c r="J242" s="1" t="s">
        <v>17</v>
      </c>
      <c r="K242" s="1" t="s">
        <v>18</v>
      </c>
      <c r="L242" s="1" t="s">
        <v>19</v>
      </c>
      <c r="M242" s="1" t="s">
        <v>20</v>
      </c>
      <c r="N242" s="1" t="s">
        <v>21</v>
      </c>
      <c r="O242" s="2" t="s">
        <v>22</v>
      </c>
      <c r="P242" s="1" t="s">
        <v>23</v>
      </c>
      <c r="Q242" s="2" t="s">
        <v>24</v>
      </c>
      <c r="R242" s="1" t="s">
        <v>25</v>
      </c>
      <c r="S242" s="1" t="s">
        <v>26</v>
      </c>
      <c r="T242" s="1" t="s">
        <v>27</v>
      </c>
      <c r="U242" s="1" t="s">
        <v>28</v>
      </c>
    </row>
    <row r="243" spans="1:21" ht="14.65" customHeight="1" x14ac:dyDescent="0.25">
      <c r="A243" s="3" t="s">
        <v>29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5"/>
    </row>
    <row r="244" spans="1:21" ht="36" customHeight="1" x14ac:dyDescent="0.25">
      <c r="A244" s="6">
        <v>2011</v>
      </c>
      <c r="B244" s="6">
        <v>222</v>
      </c>
      <c r="C244" s="7" t="s">
        <v>158</v>
      </c>
      <c r="D244" s="6">
        <v>150</v>
      </c>
      <c r="E244" s="8">
        <v>13.7</v>
      </c>
      <c r="F244" s="8">
        <v>6.8</v>
      </c>
      <c r="G244" s="8">
        <v>34.1</v>
      </c>
      <c r="H244" s="9">
        <f t="shared" ref="H244" si="62">E244*4.1+F244*9.3+G244*4.1</f>
        <v>259.22000000000003</v>
      </c>
      <c r="I244" s="8">
        <v>0.2</v>
      </c>
      <c r="J244" s="8">
        <v>0.3</v>
      </c>
      <c r="K244" s="18">
        <v>187.5</v>
      </c>
      <c r="L244" s="8">
        <v>0.5</v>
      </c>
      <c r="M244" s="8">
        <v>0.3</v>
      </c>
      <c r="N244" s="8">
        <v>144.6</v>
      </c>
      <c r="O244" s="10">
        <v>28.6</v>
      </c>
      <c r="P244" s="8">
        <v>231.4</v>
      </c>
      <c r="Q244" s="10">
        <v>0</v>
      </c>
      <c r="R244" s="8">
        <v>48.7</v>
      </c>
      <c r="S244" s="8">
        <v>0</v>
      </c>
      <c r="T244" s="8">
        <v>0</v>
      </c>
      <c r="U244" s="8">
        <v>0</v>
      </c>
    </row>
    <row r="245" spans="1:21" ht="12.4" customHeight="1" x14ac:dyDescent="0.25">
      <c r="A245" s="6">
        <v>2008</v>
      </c>
      <c r="B245" s="6">
        <v>430</v>
      </c>
      <c r="C245" s="7" t="s">
        <v>31</v>
      </c>
      <c r="D245" s="6" t="s">
        <v>32</v>
      </c>
      <c r="E245" s="8">
        <v>0</v>
      </c>
      <c r="F245" s="8">
        <v>0</v>
      </c>
      <c r="G245" s="8">
        <v>9.6999999999999993</v>
      </c>
      <c r="H245" s="9">
        <f t="shared" ref="H245:H247" si="63">E245*4.1+F245*9.3+G245*4.1</f>
        <v>39.769999999999996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5.9</v>
      </c>
      <c r="O245" s="10">
        <v>1.3</v>
      </c>
      <c r="P245" s="8">
        <v>0</v>
      </c>
      <c r="Q245" s="10">
        <v>0</v>
      </c>
      <c r="R245" s="8">
        <v>0.7</v>
      </c>
      <c r="S245" s="8">
        <v>0</v>
      </c>
      <c r="T245" s="8">
        <v>0</v>
      </c>
      <c r="U245" s="8">
        <v>0</v>
      </c>
    </row>
    <row r="246" spans="1:21" ht="12.4" customHeight="1" x14ac:dyDescent="0.25">
      <c r="A246" s="6">
        <v>2008</v>
      </c>
      <c r="B246" s="6"/>
      <c r="C246" s="7" t="s">
        <v>79</v>
      </c>
      <c r="D246" s="6">
        <v>30</v>
      </c>
      <c r="E246" s="8">
        <v>1.6</v>
      </c>
      <c r="F246" s="8">
        <v>8.8000000000000007</v>
      </c>
      <c r="G246" s="8">
        <v>10.4</v>
      </c>
      <c r="H246" s="9">
        <f t="shared" si="63"/>
        <v>131.04000000000002</v>
      </c>
      <c r="I246" s="8">
        <v>0</v>
      </c>
      <c r="J246" s="8">
        <v>0</v>
      </c>
      <c r="K246" s="8">
        <v>0.1</v>
      </c>
      <c r="L246" s="8">
        <v>0.2</v>
      </c>
      <c r="M246" s="8">
        <v>0</v>
      </c>
      <c r="N246" s="8">
        <v>5</v>
      </c>
      <c r="O246" s="10">
        <v>2.6</v>
      </c>
      <c r="P246" s="8">
        <v>14.9</v>
      </c>
      <c r="Q246" s="10">
        <v>0.2</v>
      </c>
      <c r="R246" s="8">
        <v>19.899999999999999</v>
      </c>
      <c r="S246" s="8">
        <v>0</v>
      </c>
      <c r="T246" s="8">
        <v>0</v>
      </c>
      <c r="U246" s="8">
        <v>0</v>
      </c>
    </row>
    <row r="247" spans="1:21" ht="12.4" customHeight="1" x14ac:dyDescent="0.25">
      <c r="A247" s="6">
        <v>2008</v>
      </c>
      <c r="B247" s="6" t="s">
        <v>35</v>
      </c>
      <c r="C247" s="7" t="s">
        <v>36</v>
      </c>
      <c r="D247" s="6">
        <v>130</v>
      </c>
      <c r="E247" s="8">
        <v>0.5</v>
      </c>
      <c r="F247" s="8">
        <v>0.5</v>
      </c>
      <c r="G247" s="8">
        <v>12.7</v>
      </c>
      <c r="H247" s="9">
        <f t="shared" si="63"/>
        <v>58.769999999999996</v>
      </c>
      <c r="I247" s="8">
        <v>0</v>
      </c>
      <c r="J247" s="8">
        <v>13</v>
      </c>
      <c r="K247" s="8">
        <v>0</v>
      </c>
      <c r="L247" s="8">
        <v>0</v>
      </c>
      <c r="M247" s="8">
        <v>0</v>
      </c>
      <c r="N247" s="8">
        <v>20.8</v>
      </c>
      <c r="O247" s="10">
        <v>10.4</v>
      </c>
      <c r="P247" s="8">
        <v>14.3</v>
      </c>
      <c r="Q247" s="10">
        <v>2.9</v>
      </c>
      <c r="R247" s="8">
        <v>214.6</v>
      </c>
      <c r="S247" s="8">
        <v>0</v>
      </c>
      <c r="T247" s="8">
        <v>0</v>
      </c>
      <c r="U247" s="8">
        <v>0</v>
      </c>
    </row>
    <row r="248" spans="1:21" ht="12.4" customHeight="1" x14ac:dyDescent="0.25">
      <c r="A248" s="124" t="s">
        <v>37</v>
      </c>
      <c r="B248" s="125"/>
      <c r="C248" s="125"/>
      <c r="D248" s="12">
        <v>510</v>
      </c>
      <c r="E248" s="14">
        <f>SUM(E244:E247)</f>
        <v>15.799999999999999</v>
      </c>
      <c r="F248" s="14">
        <f t="shared" ref="F248:T248" si="64">SUM(F244:F247)</f>
        <v>16.100000000000001</v>
      </c>
      <c r="G248" s="14">
        <f t="shared" si="64"/>
        <v>66.899999999999991</v>
      </c>
      <c r="H248" s="14">
        <f t="shared" si="64"/>
        <v>488.8</v>
      </c>
      <c r="I248" s="14">
        <f t="shared" si="64"/>
        <v>0.2</v>
      </c>
      <c r="J248" s="14">
        <f t="shared" si="64"/>
        <v>13.3</v>
      </c>
      <c r="K248" s="19">
        <f t="shared" si="64"/>
        <v>187.6</v>
      </c>
      <c r="L248" s="14">
        <f t="shared" si="64"/>
        <v>0.7</v>
      </c>
      <c r="M248" s="14">
        <f t="shared" si="64"/>
        <v>0.3</v>
      </c>
      <c r="N248" s="14">
        <f>SUM(N244:N247)</f>
        <v>176.3</v>
      </c>
      <c r="O248" s="14">
        <f t="shared" si="64"/>
        <v>42.9</v>
      </c>
      <c r="P248" s="14">
        <f t="shared" si="64"/>
        <v>260.60000000000002</v>
      </c>
      <c r="Q248" s="14">
        <f t="shared" si="64"/>
        <v>3.1</v>
      </c>
      <c r="R248" s="14">
        <f t="shared" si="64"/>
        <v>283.89999999999998</v>
      </c>
      <c r="S248" s="14">
        <f t="shared" si="64"/>
        <v>0</v>
      </c>
      <c r="T248" s="14">
        <f t="shared" si="64"/>
        <v>0</v>
      </c>
      <c r="U248" s="39">
        <f>SUM(U244:U247)</f>
        <v>0</v>
      </c>
    </row>
    <row r="249" spans="1:21" ht="14.65" customHeight="1" x14ac:dyDescent="0.25">
      <c r="A249" s="71" t="s">
        <v>38</v>
      </c>
      <c r="B249" s="72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6"/>
    </row>
    <row r="250" spans="1:21" ht="12.4" customHeight="1" x14ac:dyDescent="0.25">
      <c r="A250" s="6">
        <v>2011</v>
      </c>
      <c r="B250" s="6">
        <v>385</v>
      </c>
      <c r="C250" s="7" t="s">
        <v>39</v>
      </c>
      <c r="D250" s="6">
        <v>200</v>
      </c>
      <c r="E250" s="8">
        <v>6</v>
      </c>
      <c r="F250" s="8">
        <v>5</v>
      </c>
      <c r="G250" s="8">
        <v>9.4</v>
      </c>
      <c r="H250" s="9">
        <f>E250*4.1+F250*9.3+G250*4.1</f>
        <v>109.63999999999999</v>
      </c>
      <c r="I250" s="8">
        <v>0.1</v>
      </c>
      <c r="J250" s="8">
        <v>1.1000000000000001</v>
      </c>
      <c r="K250" s="8">
        <v>0</v>
      </c>
      <c r="L250" s="8">
        <v>0</v>
      </c>
      <c r="M250" s="8">
        <v>0.2</v>
      </c>
      <c r="N250" s="8">
        <v>215.2</v>
      </c>
      <c r="O250" s="10">
        <v>23.6</v>
      </c>
      <c r="P250" s="8">
        <v>151.9</v>
      </c>
      <c r="Q250" s="10">
        <v>0.2</v>
      </c>
      <c r="R250" s="8">
        <v>8.1</v>
      </c>
      <c r="S250" s="8">
        <v>0</v>
      </c>
      <c r="T250" s="8">
        <v>0</v>
      </c>
      <c r="U250" s="8">
        <v>0</v>
      </c>
    </row>
    <row r="251" spans="1:21" ht="12.4" customHeight="1" x14ac:dyDescent="0.25">
      <c r="A251" s="124" t="s">
        <v>37</v>
      </c>
      <c r="B251" s="125"/>
      <c r="C251" s="125"/>
      <c r="D251" s="12">
        <v>200</v>
      </c>
      <c r="E251" s="14">
        <f t="shared" ref="E251:U251" si="65">SUM(E250)</f>
        <v>6</v>
      </c>
      <c r="F251" s="14">
        <f t="shared" si="65"/>
        <v>5</v>
      </c>
      <c r="G251" s="14">
        <f t="shared" si="65"/>
        <v>9.4</v>
      </c>
      <c r="H251" s="14">
        <f t="shared" si="65"/>
        <v>109.63999999999999</v>
      </c>
      <c r="I251" s="14">
        <f t="shared" si="65"/>
        <v>0.1</v>
      </c>
      <c r="J251" s="14">
        <f t="shared" si="65"/>
        <v>1.1000000000000001</v>
      </c>
      <c r="K251" s="14">
        <f t="shared" si="65"/>
        <v>0</v>
      </c>
      <c r="L251" s="14">
        <f t="shared" si="65"/>
        <v>0</v>
      </c>
      <c r="M251" s="14">
        <f t="shared" si="65"/>
        <v>0.2</v>
      </c>
      <c r="N251" s="14">
        <f t="shared" si="65"/>
        <v>215.2</v>
      </c>
      <c r="O251" s="14">
        <f t="shared" si="65"/>
        <v>23.6</v>
      </c>
      <c r="P251" s="14">
        <f t="shared" si="65"/>
        <v>151.9</v>
      </c>
      <c r="Q251" s="14">
        <f t="shared" si="65"/>
        <v>0.2</v>
      </c>
      <c r="R251" s="14">
        <f t="shared" si="65"/>
        <v>8.1</v>
      </c>
      <c r="S251" s="14">
        <f t="shared" si="65"/>
        <v>0</v>
      </c>
      <c r="T251" s="14">
        <f t="shared" si="65"/>
        <v>0</v>
      </c>
      <c r="U251" s="14">
        <f t="shared" si="65"/>
        <v>0</v>
      </c>
    </row>
    <row r="252" spans="1:21" ht="14.65" customHeight="1" x14ac:dyDescent="0.25">
      <c r="A252" s="17" t="s">
        <v>40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6"/>
    </row>
    <row r="253" spans="1:21" ht="12.4" customHeight="1" x14ac:dyDescent="0.25">
      <c r="A253" s="6">
        <v>2008</v>
      </c>
      <c r="B253" s="6">
        <v>2</v>
      </c>
      <c r="C253" s="7" t="s">
        <v>41</v>
      </c>
      <c r="D253" s="6">
        <v>60</v>
      </c>
      <c r="E253" s="8">
        <v>0.5</v>
      </c>
      <c r="F253" s="8">
        <v>0.1</v>
      </c>
      <c r="G253" s="8">
        <v>1</v>
      </c>
      <c r="H253" s="9">
        <f>E253*4.1+F253*9.3+G253*4.1</f>
        <v>7.08</v>
      </c>
      <c r="I253" s="8">
        <v>0</v>
      </c>
      <c r="J253" s="8">
        <v>3</v>
      </c>
      <c r="K253" s="8">
        <v>0</v>
      </c>
      <c r="L253" s="8">
        <v>0</v>
      </c>
      <c r="M253" s="8">
        <v>0</v>
      </c>
      <c r="N253" s="8">
        <v>13.8</v>
      </c>
      <c r="O253" s="10">
        <v>8.4</v>
      </c>
      <c r="P253" s="8">
        <v>14.4</v>
      </c>
      <c r="Q253" s="10">
        <v>0.4</v>
      </c>
      <c r="R253" s="8">
        <v>84.6</v>
      </c>
      <c r="S253" s="8">
        <v>0</v>
      </c>
      <c r="T253" s="8">
        <v>0</v>
      </c>
      <c r="U253" s="8">
        <v>0</v>
      </c>
    </row>
    <row r="254" spans="1:21" ht="21.75" customHeight="1" x14ac:dyDescent="0.25">
      <c r="A254" s="6">
        <v>2011</v>
      </c>
      <c r="B254" s="6">
        <v>99</v>
      </c>
      <c r="C254" s="7" t="s">
        <v>90</v>
      </c>
      <c r="D254" s="6">
        <v>250</v>
      </c>
      <c r="E254" s="8">
        <v>2.1</v>
      </c>
      <c r="F254" s="8">
        <v>6.6</v>
      </c>
      <c r="G254" s="8">
        <v>28.1</v>
      </c>
      <c r="H254" s="9">
        <f>E254*4.1+F254*9.3+G254*4.1</f>
        <v>185.2</v>
      </c>
      <c r="I254" s="8">
        <v>0.1</v>
      </c>
      <c r="J254" s="8">
        <v>8.5</v>
      </c>
      <c r="K254" s="8">
        <v>97.4</v>
      </c>
      <c r="L254" s="8">
        <v>0</v>
      </c>
      <c r="M254" s="8">
        <v>0.1</v>
      </c>
      <c r="N254" s="8">
        <v>83.4</v>
      </c>
      <c r="O254" s="10">
        <v>22.1</v>
      </c>
      <c r="P254" s="8">
        <v>92.3</v>
      </c>
      <c r="Q254" s="10">
        <v>0</v>
      </c>
      <c r="R254" s="8">
        <v>72.7</v>
      </c>
      <c r="S254" s="8">
        <v>0</v>
      </c>
      <c r="T254" s="8">
        <v>0</v>
      </c>
      <c r="U254" s="8">
        <v>0</v>
      </c>
    </row>
    <row r="255" spans="1:21" ht="24" customHeight="1" x14ac:dyDescent="0.25">
      <c r="A255" s="6">
        <v>2011</v>
      </c>
      <c r="B255" s="6">
        <v>139</v>
      </c>
      <c r="C255" s="7" t="s">
        <v>159</v>
      </c>
      <c r="D255" s="6">
        <v>200</v>
      </c>
      <c r="E255" s="8">
        <v>18.100000000000001</v>
      </c>
      <c r="F255" s="8">
        <v>16.5</v>
      </c>
      <c r="G255" s="8">
        <v>38.4</v>
      </c>
      <c r="H255" s="9">
        <f t="shared" ref="H255" si="66">E255*4.1+F255*9.3+G255*4.1</f>
        <v>385.1</v>
      </c>
      <c r="I255" s="8">
        <v>0.1</v>
      </c>
      <c r="J255" s="8">
        <v>6.6</v>
      </c>
      <c r="K255" s="18">
        <v>100.1</v>
      </c>
      <c r="L255" s="8">
        <v>5.0999999999999996</v>
      </c>
      <c r="M255" s="8">
        <v>0.1</v>
      </c>
      <c r="N255" s="8">
        <v>97.8</v>
      </c>
      <c r="O255" s="10">
        <v>31.2</v>
      </c>
      <c r="P255" s="8">
        <v>48.6</v>
      </c>
      <c r="Q255" s="10">
        <v>1</v>
      </c>
      <c r="R255" s="8">
        <v>38.4</v>
      </c>
      <c r="S255" s="8">
        <v>0</v>
      </c>
      <c r="T255" s="8">
        <v>1.6</v>
      </c>
      <c r="U255" s="64">
        <v>1.6500000000000001E-2</v>
      </c>
    </row>
    <row r="256" spans="1:21" ht="12.4" customHeight="1" x14ac:dyDescent="0.25">
      <c r="A256" s="6">
        <v>2008</v>
      </c>
      <c r="B256" s="6">
        <v>438</v>
      </c>
      <c r="C256" s="7" t="s">
        <v>78</v>
      </c>
      <c r="D256" s="6">
        <v>180</v>
      </c>
      <c r="E256" s="8">
        <v>0.1</v>
      </c>
      <c r="F256" s="8">
        <v>0.1</v>
      </c>
      <c r="G256" s="8">
        <v>16.7</v>
      </c>
      <c r="H256" s="9">
        <f>E256*4.1+F256*9.3+G256*4.1</f>
        <v>69.809999999999988</v>
      </c>
      <c r="I256" s="8">
        <v>0</v>
      </c>
      <c r="J256" s="8">
        <v>0.9</v>
      </c>
      <c r="K256" s="8">
        <v>0</v>
      </c>
      <c r="L256" s="8">
        <v>0</v>
      </c>
      <c r="M256" s="8">
        <v>0</v>
      </c>
      <c r="N256" s="8">
        <v>11.1</v>
      </c>
      <c r="O256" s="10">
        <v>3.3</v>
      </c>
      <c r="P256" s="8">
        <v>2.2000000000000002</v>
      </c>
      <c r="Q256" s="10">
        <v>0.4</v>
      </c>
      <c r="R256" s="8">
        <v>63.6</v>
      </c>
      <c r="S256" s="8">
        <v>0.5</v>
      </c>
      <c r="T256" s="8">
        <v>0</v>
      </c>
      <c r="U256" s="8">
        <v>0</v>
      </c>
    </row>
    <row r="257" spans="1:21" ht="12.4" customHeight="1" x14ac:dyDescent="0.25">
      <c r="A257" s="6">
        <v>2008</v>
      </c>
      <c r="B257" s="6" t="s">
        <v>35</v>
      </c>
      <c r="C257" s="7" t="s">
        <v>46</v>
      </c>
      <c r="D257" s="6">
        <v>40</v>
      </c>
      <c r="E257" s="8">
        <v>2.6</v>
      </c>
      <c r="F257" s="8">
        <v>0.4</v>
      </c>
      <c r="G257" s="8">
        <v>17</v>
      </c>
      <c r="H257" s="9">
        <f t="shared" ref="H257" si="67">E257*4.1+F257*9.3+G257*4.1</f>
        <v>84.079999999999984</v>
      </c>
      <c r="I257" s="8">
        <v>0.1</v>
      </c>
      <c r="J257" s="8">
        <v>0</v>
      </c>
      <c r="K257" s="8">
        <v>0</v>
      </c>
      <c r="L257" s="8">
        <v>0</v>
      </c>
      <c r="M257" s="8">
        <v>0</v>
      </c>
      <c r="N257" s="8">
        <v>7.2</v>
      </c>
      <c r="O257" s="10">
        <v>7.6</v>
      </c>
      <c r="P257" s="8">
        <v>34.799999999999997</v>
      </c>
      <c r="Q257" s="10">
        <v>1.6</v>
      </c>
      <c r="R257" s="8">
        <v>54.4</v>
      </c>
      <c r="S257" s="8">
        <v>0.2</v>
      </c>
      <c r="T257" s="8">
        <v>0</v>
      </c>
      <c r="U257" s="8">
        <v>0</v>
      </c>
    </row>
    <row r="258" spans="1:21" ht="12.4" customHeight="1" x14ac:dyDescent="0.25">
      <c r="A258" s="124" t="s">
        <v>37</v>
      </c>
      <c r="B258" s="125"/>
      <c r="C258" s="125"/>
      <c r="D258" s="12">
        <v>730</v>
      </c>
      <c r="E258" s="14">
        <f>SUM(E253:E257)</f>
        <v>23.400000000000006</v>
      </c>
      <c r="F258" s="14">
        <f>SUM(F253:F257)</f>
        <v>23.7</v>
      </c>
      <c r="G258" s="14">
        <f>SUM(G253:G257)</f>
        <v>101.2</v>
      </c>
      <c r="H258" s="14">
        <f>SUM(H253:H257)</f>
        <v>731.27</v>
      </c>
      <c r="I258" s="14">
        <f t="shared" ref="I258:U258" si="68">SUM(I253:I257)</f>
        <v>0.30000000000000004</v>
      </c>
      <c r="J258" s="14">
        <f t="shared" si="68"/>
        <v>19</v>
      </c>
      <c r="K258" s="19">
        <f t="shared" si="68"/>
        <v>197.5</v>
      </c>
      <c r="L258" s="14">
        <f>SUM(L253:L257)</f>
        <v>5.0999999999999996</v>
      </c>
      <c r="M258" s="14">
        <f t="shared" si="68"/>
        <v>0.2</v>
      </c>
      <c r="N258" s="14">
        <f>SUM(N253:N257)</f>
        <v>213.29999999999998</v>
      </c>
      <c r="O258" s="14">
        <f t="shared" si="68"/>
        <v>72.599999999999994</v>
      </c>
      <c r="P258" s="14">
        <f t="shared" si="68"/>
        <v>192.3</v>
      </c>
      <c r="Q258" s="14">
        <f t="shared" si="68"/>
        <v>3.4</v>
      </c>
      <c r="R258" s="14">
        <f t="shared" si="68"/>
        <v>313.7</v>
      </c>
      <c r="S258" s="14">
        <f t="shared" si="68"/>
        <v>0.7</v>
      </c>
      <c r="T258" s="14">
        <f t="shared" si="68"/>
        <v>1.6</v>
      </c>
      <c r="U258" s="14">
        <f t="shared" si="68"/>
        <v>1.6500000000000001E-2</v>
      </c>
    </row>
    <row r="259" spans="1:21" ht="12.4" customHeight="1" x14ac:dyDescent="0.25">
      <c r="A259" s="124" t="s">
        <v>47</v>
      </c>
      <c r="B259" s="125"/>
      <c r="C259" s="125"/>
      <c r="D259" s="126"/>
      <c r="E259" s="14">
        <f>E258+E251+E248</f>
        <v>45.2</v>
      </c>
      <c r="F259" s="14">
        <f t="shared" ref="F259:U259" si="69">F258+F251+F248</f>
        <v>44.8</v>
      </c>
      <c r="G259" s="14">
        <f t="shared" si="69"/>
        <v>177.5</v>
      </c>
      <c r="H259" s="14">
        <f>H258+H251+H248</f>
        <v>1329.71</v>
      </c>
      <c r="I259" s="14">
        <f t="shared" si="69"/>
        <v>0.60000000000000009</v>
      </c>
      <c r="J259" s="14">
        <f t="shared" si="69"/>
        <v>33.400000000000006</v>
      </c>
      <c r="K259" s="19">
        <f t="shared" si="69"/>
        <v>385.1</v>
      </c>
      <c r="L259" s="14">
        <f>L258+L251+L248</f>
        <v>5.8</v>
      </c>
      <c r="M259" s="14">
        <f t="shared" si="69"/>
        <v>0.7</v>
      </c>
      <c r="N259" s="14">
        <f>N258+N251+N248</f>
        <v>604.79999999999995</v>
      </c>
      <c r="O259" s="14">
        <f t="shared" si="69"/>
        <v>139.1</v>
      </c>
      <c r="P259" s="14">
        <f t="shared" si="69"/>
        <v>604.80000000000007</v>
      </c>
      <c r="Q259" s="14">
        <f t="shared" si="69"/>
        <v>6.7</v>
      </c>
      <c r="R259" s="14">
        <f t="shared" si="69"/>
        <v>605.70000000000005</v>
      </c>
      <c r="S259" s="14">
        <f t="shared" si="69"/>
        <v>0.7</v>
      </c>
      <c r="T259" s="14">
        <f t="shared" si="69"/>
        <v>1.6</v>
      </c>
      <c r="U259" s="20">
        <f t="shared" si="69"/>
        <v>1.6500000000000001E-2</v>
      </c>
    </row>
    <row r="260" spans="1:21" ht="14.25" customHeight="1" x14ac:dyDescent="0.25">
      <c r="A260" s="124" t="s">
        <v>48</v>
      </c>
      <c r="B260" s="125"/>
      <c r="C260" s="125"/>
      <c r="D260" s="125"/>
      <c r="E260" s="21">
        <v>1</v>
      </c>
      <c r="F260" s="21">
        <v>1</v>
      </c>
      <c r="G260" s="21">
        <v>4</v>
      </c>
      <c r="H260" s="22" t="s">
        <v>35</v>
      </c>
      <c r="I260" s="22" t="s">
        <v>35</v>
      </c>
      <c r="J260" s="22" t="s">
        <v>35</v>
      </c>
      <c r="K260" s="22" t="s">
        <v>35</v>
      </c>
      <c r="L260" s="22" t="s">
        <v>35</v>
      </c>
      <c r="M260" s="22" t="s">
        <v>35</v>
      </c>
      <c r="N260" s="22" t="s">
        <v>35</v>
      </c>
      <c r="O260" s="22" t="s">
        <v>35</v>
      </c>
      <c r="P260" s="22" t="s">
        <v>35</v>
      </c>
      <c r="Q260" s="22" t="s">
        <v>35</v>
      </c>
      <c r="R260" s="22" t="s">
        <v>35</v>
      </c>
      <c r="S260" s="22" t="s">
        <v>35</v>
      </c>
      <c r="T260" s="22" t="s">
        <v>35</v>
      </c>
      <c r="U260" s="22" t="s">
        <v>35</v>
      </c>
    </row>
    <row r="261" spans="1:21" ht="14.25" customHeight="1" x14ac:dyDescent="0.25">
      <c r="A261" s="23"/>
      <c r="B261" s="23"/>
      <c r="C261" s="23"/>
      <c r="D261" s="23"/>
      <c r="E261" s="24"/>
      <c r="F261" s="24"/>
      <c r="G261" s="24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ht="14.25" customHeight="1" x14ac:dyDescent="0.25">
      <c r="A262" s="23"/>
      <c r="B262" s="23"/>
      <c r="C262" s="23"/>
      <c r="D262" s="23"/>
      <c r="E262" s="24"/>
      <c r="F262" s="24"/>
      <c r="G262" s="24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spans="1:21" ht="14.25" customHeight="1" x14ac:dyDescent="0.25">
      <c r="A263" s="23"/>
      <c r="B263" s="23"/>
      <c r="C263" s="23"/>
      <c r="D263" s="23"/>
      <c r="E263" s="24"/>
      <c r="F263" s="24"/>
      <c r="G263" s="24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spans="1:21" ht="14.25" customHeight="1" x14ac:dyDescent="0.25">
      <c r="A264" s="23"/>
      <c r="B264" s="23"/>
      <c r="C264" s="23"/>
      <c r="D264" s="23"/>
      <c r="E264" s="24"/>
      <c r="F264" s="24"/>
      <c r="G264" s="24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</row>
    <row r="265" spans="1:21" ht="14.25" customHeight="1" x14ac:dyDescent="0.25">
      <c r="A265" s="23"/>
      <c r="B265" s="23"/>
      <c r="C265" s="23"/>
      <c r="D265" s="23"/>
      <c r="E265" s="24"/>
      <c r="F265" s="24"/>
      <c r="G265" s="24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ht="14.25" customHeight="1" x14ac:dyDescent="0.25">
      <c r="A266" s="23"/>
      <c r="B266" s="23"/>
      <c r="C266" s="23"/>
      <c r="D266" s="23"/>
      <c r="E266" s="24"/>
      <c r="F266" s="24"/>
      <c r="G266" s="24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</row>
    <row r="267" spans="1:21" ht="14.25" customHeight="1" x14ac:dyDescent="0.25">
      <c r="A267" s="132" t="s">
        <v>112</v>
      </c>
      <c r="B267" s="132"/>
      <c r="C267" s="132"/>
      <c r="D267" s="132" t="s">
        <v>106</v>
      </c>
      <c r="E267" s="132"/>
      <c r="F267" s="132"/>
      <c r="G267" s="132"/>
      <c r="H267" s="13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</row>
    <row r="268" spans="1:21" ht="14.25" customHeight="1" x14ac:dyDescent="0.25">
      <c r="A268" s="132" t="s">
        <v>1</v>
      </c>
      <c r="B268" s="132"/>
      <c r="C268" s="132"/>
      <c r="D268" s="132" t="s">
        <v>108</v>
      </c>
      <c r="E268" s="132"/>
      <c r="F268" s="132"/>
      <c r="G268" s="132"/>
      <c r="H268" s="13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</row>
    <row r="269" spans="1:21" ht="14.25" customHeight="1" x14ac:dyDescent="0.25">
      <c r="A269" s="132" t="s">
        <v>3</v>
      </c>
      <c r="B269" s="132"/>
      <c r="C269" s="132"/>
      <c r="D269" s="132" t="s">
        <v>4</v>
      </c>
      <c r="E269" s="132"/>
      <c r="F269" s="132"/>
      <c r="G269" s="132"/>
      <c r="H269" s="13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</row>
    <row r="270" spans="1:21" ht="14.25" customHeight="1" x14ac:dyDescent="0.25">
      <c r="A270" s="23"/>
      <c r="B270" s="23"/>
      <c r="C270" s="23"/>
      <c r="D270" s="23"/>
      <c r="E270" s="24"/>
      <c r="F270" s="24"/>
      <c r="G270" s="24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</row>
    <row r="271" spans="1:21" ht="14.65" customHeight="1" x14ac:dyDescent="0.25">
      <c r="A271" s="133" t="s">
        <v>5</v>
      </c>
      <c r="B271" s="133" t="s">
        <v>6</v>
      </c>
      <c r="C271" s="135" t="s">
        <v>7</v>
      </c>
      <c r="D271" s="133" t="s">
        <v>8</v>
      </c>
      <c r="E271" s="129" t="s">
        <v>9</v>
      </c>
      <c r="F271" s="130"/>
      <c r="G271" s="131"/>
      <c r="H271" s="127" t="s">
        <v>10</v>
      </c>
      <c r="I271" s="129" t="s">
        <v>11</v>
      </c>
      <c r="J271" s="130"/>
      <c r="K271" s="130"/>
      <c r="L271" s="130"/>
      <c r="M271" s="131"/>
      <c r="N271" s="129" t="s">
        <v>12</v>
      </c>
      <c r="O271" s="130"/>
      <c r="P271" s="130"/>
      <c r="Q271" s="130"/>
      <c r="R271" s="130"/>
      <c r="S271" s="130"/>
      <c r="T271" s="130"/>
      <c r="U271" s="131"/>
    </row>
    <row r="272" spans="1:21" ht="36.6" customHeight="1" x14ac:dyDescent="0.25">
      <c r="A272" s="134"/>
      <c r="B272" s="134"/>
      <c r="C272" s="136"/>
      <c r="D272" s="134"/>
      <c r="E272" s="1" t="s">
        <v>13</v>
      </c>
      <c r="F272" s="1" t="s">
        <v>14</v>
      </c>
      <c r="G272" s="1" t="s">
        <v>15</v>
      </c>
      <c r="H272" s="128"/>
      <c r="I272" s="1" t="s">
        <v>16</v>
      </c>
      <c r="J272" s="1" t="s">
        <v>17</v>
      </c>
      <c r="K272" s="1" t="s">
        <v>18</v>
      </c>
      <c r="L272" s="1" t="s">
        <v>19</v>
      </c>
      <c r="M272" s="1" t="s">
        <v>20</v>
      </c>
      <c r="N272" s="1" t="s">
        <v>21</v>
      </c>
      <c r="O272" s="2" t="s">
        <v>22</v>
      </c>
      <c r="P272" s="1" t="s">
        <v>23</v>
      </c>
      <c r="Q272" s="2" t="s">
        <v>24</v>
      </c>
      <c r="R272" s="1" t="s">
        <v>25</v>
      </c>
      <c r="S272" s="1" t="s">
        <v>26</v>
      </c>
      <c r="T272" s="1" t="s">
        <v>27</v>
      </c>
      <c r="U272" s="1" t="s">
        <v>28</v>
      </c>
    </row>
    <row r="273" spans="1:21" ht="14.65" customHeight="1" x14ac:dyDescent="0.25">
      <c r="A273" s="3" t="s">
        <v>29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5"/>
    </row>
    <row r="274" spans="1:21" ht="27.6" customHeight="1" x14ac:dyDescent="0.25">
      <c r="A274" s="6">
        <v>2008</v>
      </c>
      <c r="B274" s="6">
        <v>184</v>
      </c>
      <c r="C274" s="7" t="s">
        <v>160</v>
      </c>
      <c r="D274" s="6">
        <v>150</v>
      </c>
      <c r="E274" s="8">
        <v>11.2</v>
      </c>
      <c r="F274" s="8">
        <v>15.1</v>
      </c>
      <c r="G274" s="8">
        <v>29.5</v>
      </c>
      <c r="H274" s="9">
        <f>E274*4.1+F274*9.3+G274*4.1</f>
        <v>307.29999999999995</v>
      </c>
      <c r="I274" s="8">
        <v>0.1</v>
      </c>
      <c r="J274" s="8">
        <v>1</v>
      </c>
      <c r="K274" s="18">
        <v>125.9</v>
      </c>
      <c r="L274" s="8">
        <v>2.2000000000000002</v>
      </c>
      <c r="M274" s="8">
        <v>0.2</v>
      </c>
      <c r="N274" s="8">
        <v>153.6</v>
      </c>
      <c r="O274" s="10">
        <v>19.600000000000001</v>
      </c>
      <c r="P274" s="8">
        <v>198.3</v>
      </c>
      <c r="Q274" s="10">
        <v>0.9</v>
      </c>
      <c r="R274" s="8">
        <v>87.2</v>
      </c>
      <c r="S274" s="8">
        <v>0.1</v>
      </c>
      <c r="T274" s="8">
        <v>0.5</v>
      </c>
      <c r="U274" s="27">
        <v>1.6E-2</v>
      </c>
    </row>
    <row r="275" spans="1:21" ht="14.65" customHeight="1" x14ac:dyDescent="0.25">
      <c r="A275" s="6">
        <v>2008</v>
      </c>
      <c r="B275" s="6">
        <v>430</v>
      </c>
      <c r="C275" s="7" t="s">
        <v>31</v>
      </c>
      <c r="D275" s="6" t="s">
        <v>32</v>
      </c>
      <c r="E275" s="8">
        <v>0</v>
      </c>
      <c r="F275" s="8">
        <v>0</v>
      </c>
      <c r="G275" s="8">
        <v>9.6999999999999993</v>
      </c>
      <c r="H275" s="9">
        <f t="shared" ref="H275" si="70">E275*4.1+F275*9.3+G275*4.1</f>
        <v>39.769999999999996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5.9</v>
      </c>
      <c r="O275" s="10">
        <v>1.3</v>
      </c>
      <c r="P275" s="8">
        <v>0</v>
      </c>
      <c r="Q275" s="10">
        <v>0</v>
      </c>
      <c r="R275" s="8">
        <v>0.7</v>
      </c>
      <c r="S275" s="8">
        <v>0</v>
      </c>
      <c r="T275" s="8">
        <v>0</v>
      </c>
      <c r="U275" s="8">
        <v>0</v>
      </c>
    </row>
    <row r="276" spans="1:21" ht="14.65" customHeight="1" x14ac:dyDescent="0.25">
      <c r="A276" s="6">
        <v>2008</v>
      </c>
      <c r="B276" s="6" t="s">
        <v>35</v>
      </c>
      <c r="C276" s="7" t="s">
        <v>46</v>
      </c>
      <c r="D276" s="6">
        <v>50</v>
      </c>
      <c r="E276" s="8">
        <v>3.3</v>
      </c>
      <c r="F276" s="8">
        <v>0.4</v>
      </c>
      <c r="G276" s="8">
        <v>21.2</v>
      </c>
      <c r="H276" s="8">
        <v>102</v>
      </c>
      <c r="I276" s="8">
        <v>0.1</v>
      </c>
      <c r="J276" s="8">
        <v>0</v>
      </c>
      <c r="K276" s="8">
        <v>0</v>
      </c>
      <c r="L276" s="8">
        <v>0</v>
      </c>
      <c r="M276" s="8">
        <v>0</v>
      </c>
      <c r="N276" s="8">
        <v>9</v>
      </c>
      <c r="O276" s="10">
        <v>9.5</v>
      </c>
      <c r="P276" s="8">
        <v>43.5</v>
      </c>
      <c r="Q276" s="10">
        <v>2</v>
      </c>
      <c r="R276" s="8">
        <v>68</v>
      </c>
      <c r="S276" s="8">
        <v>0.2</v>
      </c>
      <c r="T276" s="8">
        <v>0</v>
      </c>
      <c r="U276" s="8">
        <v>0</v>
      </c>
    </row>
    <row r="277" spans="1:21" ht="14.65" customHeight="1" x14ac:dyDescent="0.25">
      <c r="A277" s="6">
        <v>2008</v>
      </c>
      <c r="B277" s="6" t="s">
        <v>35</v>
      </c>
      <c r="C277" s="7" t="s">
        <v>54</v>
      </c>
      <c r="D277" s="6">
        <v>100</v>
      </c>
      <c r="E277" s="8">
        <v>0.8</v>
      </c>
      <c r="F277" s="8">
        <v>0.2</v>
      </c>
      <c r="G277" s="8">
        <v>7.5</v>
      </c>
      <c r="H277" s="9">
        <f t="shared" ref="H277" si="71">E277*4.1+F277*9.3+G277*4.1</f>
        <v>35.89</v>
      </c>
      <c r="I277" s="8">
        <v>0.1</v>
      </c>
      <c r="J277" s="8">
        <v>7.9</v>
      </c>
      <c r="K277" s="8">
        <v>0</v>
      </c>
      <c r="L277" s="8">
        <v>0</v>
      </c>
      <c r="M277" s="8">
        <v>0</v>
      </c>
      <c r="N277" s="8">
        <v>34.9</v>
      </c>
      <c r="O277" s="10">
        <v>11</v>
      </c>
      <c r="P277" s="8">
        <v>17</v>
      </c>
      <c r="Q277" s="10">
        <v>0.1</v>
      </c>
      <c r="R277" s="8">
        <v>154.69999999999999</v>
      </c>
      <c r="S277" s="8">
        <v>0</v>
      </c>
      <c r="T277" s="8">
        <v>0.1</v>
      </c>
      <c r="U277" s="8">
        <v>0</v>
      </c>
    </row>
    <row r="278" spans="1:21" ht="14.65" customHeight="1" x14ac:dyDescent="0.25">
      <c r="A278" s="124" t="s">
        <v>37</v>
      </c>
      <c r="B278" s="125"/>
      <c r="C278" s="125"/>
      <c r="D278" s="12">
        <v>500</v>
      </c>
      <c r="E278" s="14">
        <f>SUM(E274:E277)</f>
        <v>15.3</v>
      </c>
      <c r="F278" s="14">
        <f t="shared" ref="F278:T278" si="72">SUM(F274:F277)</f>
        <v>15.7</v>
      </c>
      <c r="G278" s="14">
        <f>SUM(G274:G277)</f>
        <v>67.900000000000006</v>
      </c>
      <c r="H278" s="14">
        <f t="shared" si="72"/>
        <v>484.95999999999992</v>
      </c>
      <c r="I278" s="14">
        <f t="shared" si="72"/>
        <v>0.30000000000000004</v>
      </c>
      <c r="J278" s="14">
        <f t="shared" si="72"/>
        <v>8.9</v>
      </c>
      <c r="K278" s="14">
        <f t="shared" si="72"/>
        <v>125.9</v>
      </c>
      <c r="L278" s="14">
        <f t="shared" si="72"/>
        <v>2.2000000000000002</v>
      </c>
      <c r="M278" s="14">
        <f t="shared" si="72"/>
        <v>0.2</v>
      </c>
      <c r="N278" s="14">
        <f t="shared" si="72"/>
        <v>203.4</v>
      </c>
      <c r="O278" s="14">
        <f t="shared" si="72"/>
        <v>41.400000000000006</v>
      </c>
      <c r="P278" s="14">
        <f t="shared" si="72"/>
        <v>258.8</v>
      </c>
      <c r="Q278" s="14">
        <f t="shared" si="72"/>
        <v>3</v>
      </c>
      <c r="R278" s="14">
        <f t="shared" si="72"/>
        <v>310.60000000000002</v>
      </c>
      <c r="S278" s="14">
        <f t="shared" si="72"/>
        <v>0.30000000000000004</v>
      </c>
      <c r="T278" s="14">
        <f t="shared" si="72"/>
        <v>0.6</v>
      </c>
      <c r="U278" s="41">
        <f>SUM(U274:U277)</f>
        <v>1.6E-2</v>
      </c>
    </row>
    <row r="279" spans="1:21" ht="14.65" customHeight="1" x14ac:dyDescent="0.25">
      <c r="A279" s="71" t="s">
        <v>38</v>
      </c>
      <c r="B279" s="72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6"/>
    </row>
    <row r="280" spans="1:21" ht="22.15" customHeight="1" x14ac:dyDescent="0.25">
      <c r="A280" s="6">
        <v>2011</v>
      </c>
      <c r="B280" s="6">
        <v>385</v>
      </c>
      <c r="C280" s="7" t="s">
        <v>39</v>
      </c>
      <c r="D280" s="6">
        <v>200</v>
      </c>
      <c r="E280" s="8">
        <v>6</v>
      </c>
      <c r="F280" s="8">
        <v>5</v>
      </c>
      <c r="G280" s="8">
        <v>9.4</v>
      </c>
      <c r="H280" s="9">
        <f>E280*4.1+F280*9.3+G280*4.1</f>
        <v>109.63999999999999</v>
      </c>
      <c r="I280" s="8">
        <v>0.1</v>
      </c>
      <c r="J280" s="8">
        <v>1.1000000000000001</v>
      </c>
      <c r="K280" s="8">
        <v>0</v>
      </c>
      <c r="L280" s="8">
        <v>0</v>
      </c>
      <c r="M280" s="8">
        <v>0.2</v>
      </c>
      <c r="N280" s="8">
        <v>215.2</v>
      </c>
      <c r="O280" s="10">
        <v>23.6</v>
      </c>
      <c r="P280" s="8">
        <v>151.9</v>
      </c>
      <c r="Q280" s="10">
        <v>0.2</v>
      </c>
      <c r="R280" s="8">
        <v>8.1</v>
      </c>
      <c r="S280" s="8">
        <v>0</v>
      </c>
      <c r="T280" s="8">
        <v>0</v>
      </c>
      <c r="U280" s="8">
        <v>0</v>
      </c>
    </row>
    <row r="281" spans="1:21" ht="14.65" customHeight="1" x14ac:dyDescent="0.25">
      <c r="A281" s="124" t="s">
        <v>37</v>
      </c>
      <c r="B281" s="125"/>
      <c r="C281" s="125"/>
      <c r="D281" s="12">
        <v>200</v>
      </c>
      <c r="E281" s="14">
        <f t="shared" ref="E281:U281" si="73">SUM(E280)</f>
        <v>6</v>
      </c>
      <c r="F281" s="14">
        <f t="shared" si="73"/>
        <v>5</v>
      </c>
      <c r="G281" s="14">
        <f t="shared" si="73"/>
        <v>9.4</v>
      </c>
      <c r="H281" s="14">
        <f t="shared" si="73"/>
        <v>109.63999999999999</v>
      </c>
      <c r="I281" s="14">
        <f t="shared" si="73"/>
        <v>0.1</v>
      </c>
      <c r="J281" s="14">
        <f t="shared" si="73"/>
        <v>1.1000000000000001</v>
      </c>
      <c r="K281" s="14">
        <f t="shared" si="73"/>
        <v>0</v>
      </c>
      <c r="L281" s="14">
        <f t="shared" si="73"/>
        <v>0</v>
      </c>
      <c r="M281" s="14">
        <f t="shared" si="73"/>
        <v>0.2</v>
      </c>
      <c r="N281" s="14">
        <f t="shared" si="73"/>
        <v>215.2</v>
      </c>
      <c r="O281" s="14">
        <f t="shared" si="73"/>
        <v>23.6</v>
      </c>
      <c r="P281" s="14">
        <f t="shared" si="73"/>
        <v>151.9</v>
      </c>
      <c r="Q281" s="14">
        <f t="shared" si="73"/>
        <v>0.2</v>
      </c>
      <c r="R281" s="14">
        <f t="shared" si="73"/>
        <v>8.1</v>
      </c>
      <c r="S281" s="14">
        <f t="shared" si="73"/>
        <v>0</v>
      </c>
      <c r="T281" s="14">
        <f t="shared" si="73"/>
        <v>0</v>
      </c>
      <c r="U281" s="14">
        <f t="shared" si="73"/>
        <v>0</v>
      </c>
    </row>
    <row r="282" spans="1:21" ht="14.65" customHeight="1" x14ac:dyDescent="0.25">
      <c r="A282" s="17" t="s">
        <v>40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6"/>
    </row>
    <row r="283" spans="1:21" ht="14.65" customHeight="1" x14ac:dyDescent="0.25">
      <c r="A283" s="6">
        <v>2008</v>
      </c>
      <c r="B283" s="6">
        <v>3</v>
      </c>
      <c r="C283" s="7" t="s">
        <v>55</v>
      </c>
      <c r="D283" s="6">
        <v>60</v>
      </c>
      <c r="E283" s="8">
        <v>0.7</v>
      </c>
      <c r="F283" s="8">
        <v>0.1</v>
      </c>
      <c r="G283" s="8">
        <v>2.2999999999999998</v>
      </c>
      <c r="H283" s="9">
        <f t="shared" ref="H283:H287" si="74">E283*4.1+F283*9.3+G283*4.1</f>
        <v>13.229999999999997</v>
      </c>
      <c r="I283" s="8">
        <v>0</v>
      </c>
      <c r="J283" s="8">
        <v>15.1</v>
      </c>
      <c r="K283" s="8">
        <v>67.2</v>
      </c>
      <c r="L283" s="8">
        <v>0</v>
      </c>
      <c r="M283" s="8">
        <v>0</v>
      </c>
      <c r="N283" s="8">
        <v>8.4</v>
      </c>
      <c r="O283" s="10">
        <v>12.1</v>
      </c>
      <c r="P283" s="8">
        <v>15.7</v>
      </c>
      <c r="Q283" s="10">
        <v>0.6</v>
      </c>
      <c r="R283" s="8">
        <v>174.9</v>
      </c>
      <c r="S283" s="8">
        <v>0.02</v>
      </c>
      <c r="T283" s="8">
        <v>0</v>
      </c>
      <c r="U283" s="8">
        <v>0</v>
      </c>
    </row>
    <row r="284" spans="1:21" ht="34.15" customHeight="1" x14ac:dyDescent="0.25">
      <c r="A284" s="6">
        <v>2011</v>
      </c>
      <c r="B284" s="6">
        <v>82</v>
      </c>
      <c r="C284" s="7" t="s">
        <v>93</v>
      </c>
      <c r="D284" s="6">
        <v>250</v>
      </c>
      <c r="E284" s="8">
        <v>3.8</v>
      </c>
      <c r="F284" s="8">
        <v>7.3</v>
      </c>
      <c r="G284" s="8">
        <v>34.6</v>
      </c>
      <c r="H284" s="9">
        <f t="shared" si="74"/>
        <v>225.32999999999998</v>
      </c>
      <c r="I284" s="8">
        <v>0</v>
      </c>
      <c r="J284" s="8">
        <v>6.6</v>
      </c>
      <c r="K284" s="8">
        <v>98.6</v>
      </c>
      <c r="L284" s="8">
        <v>2.5</v>
      </c>
      <c r="M284" s="8">
        <v>0.1</v>
      </c>
      <c r="N284" s="8">
        <v>73.099999999999994</v>
      </c>
      <c r="O284" s="10">
        <v>19.399999999999999</v>
      </c>
      <c r="P284" s="8">
        <v>46.6</v>
      </c>
      <c r="Q284" s="10">
        <v>0.4</v>
      </c>
      <c r="R284" s="8">
        <v>2.2999999999999998</v>
      </c>
      <c r="S284" s="8">
        <v>0</v>
      </c>
      <c r="T284" s="8">
        <v>1</v>
      </c>
      <c r="U284" s="8">
        <v>0</v>
      </c>
    </row>
    <row r="285" spans="1:21" ht="33" customHeight="1" x14ac:dyDescent="0.25">
      <c r="A285" s="6">
        <v>2008</v>
      </c>
      <c r="B285" s="6">
        <v>371</v>
      </c>
      <c r="C285" s="7" t="s">
        <v>161</v>
      </c>
      <c r="D285" s="6">
        <v>150</v>
      </c>
      <c r="E285" s="8">
        <v>17.600000000000001</v>
      </c>
      <c r="F285" s="8">
        <v>15.9</v>
      </c>
      <c r="G285" s="8">
        <v>45.1</v>
      </c>
      <c r="H285" s="9">
        <f t="shared" si="74"/>
        <v>404.94</v>
      </c>
      <c r="I285" s="8">
        <v>0.2</v>
      </c>
      <c r="J285" s="8">
        <v>2</v>
      </c>
      <c r="K285" s="8">
        <v>95.2</v>
      </c>
      <c r="L285" s="8">
        <v>0.7</v>
      </c>
      <c r="M285" s="8">
        <v>0.2</v>
      </c>
      <c r="N285" s="8">
        <v>95.6</v>
      </c>
      <c r="O285" s="10">
        <v>35.9</v>
      </c>
      <c r="P285" s="8">
        <v>113.9</v>
      </c>
      <c r="Q285" s="10">
        <v>1.6</v>
      </c>
      <c r="R285" s="8">
        <v>79.5</v>
      </c>
      <c r="S285" s="8">
        <v>0.1</v>
      </c>
      <c r="T285" s="8">
        <v>0</v>
      </c>
      <c r="U285" s="8">
        <v>0</v>
      </c>
    </row>
    <row r="286" spans="1:21" ht="14.65" customHeight="1" x14ac:dyDescent="0.25">
      <c r="A286" s="6">
        <v>2008</v>
      </c>
      <c r="B286" s="6">
        <v>430</v>
      </c>
      <c r="C286" s="7" t="s">
        <v>31</v>
      </c>
      <c r="D286" s="6" t="s">
        <v>32</v>
      </c>
      <c r="E286" s="8">
        <v>0</v>
      </c>
      <c r="F286" s="8">
        <v>0</v>
      </c>
      <c r="G286" s="8">
        <v>9.6999999999999993</v>
      </c>
      <c r="H286" s="9">
        <f t="shared" si="74"/>
        <v>39.769999999999996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5.9</v>
      </c>
      <c r="O286" s="10">
        <v>1.3</v>
      </c>
      <c r="P286" s="8">
        <v>0</v>
      </c>
      <c r="Q286" s="10">
        <v>0</v>
      </c>
      <c r="R286" s="8">
        <v>0.7</v>
      </c>
      <c r="S286" s="8">
        <v>0</v>
      </c>
      <c r="T286" s="8">
        <v>0</v>
      </c>
      <c r="U286" s="8">
        <v>0</v>
      </c>
    </row>
    <row r="287" spans="1:21" ht="14.65" customHeight="1" x14ac:dyDescent="0.25">
      <c r="A287" s="6">
        <v>2008</v>
      </c>
      <c r="B287" s="6" t="s">
        <v>35</v>
      </c>
      <c r="C287" s="7" t="s">
        <v>46</v>
      </c>
      <c r="D287" s="6">
        <v>20</v>
      </c>
      <c r="E287" s="8">
        <v>1.3</v>
      </c>
      <c r="F287" s="8">
        <v>0.2</v>
      </c>
      <c r="G287" s="8">
        <v>8.5</v>
      </c>
      <c r="H287" s="9">
        <f t="shared" si="74"/>
        <v>42.039999999999992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3.6</v>
      </c>
      <c r="O287" s="10">
        <v>3.8</v>
      </c>
      <c r="P287" s="8">
        <v>17.399999999999999</v>
      </c>
      <c r="Q287" s="10">
        <v>0.8</v>
      </c>
      <c r="R287" s="8">
        <v>27.2</v>
      </c>
      <c r="S287" s="8">
        <v>0.1</v>
      </c>
      <c r="T287" s="8">
        <v>0</v>
      </c>
      <c r="U287" s="8">
        <v>0</v>
      </c>
    </row>
    <row r="288" spans="1:21" ht="14.65" customHeight="1" x14ac:dyDescent="0.25">
      <c r="A288" s="124" t="s">
        <v>37</v>
      </c>
      <c r="B288" s="125"/>
      <c r="C288" s="125"/>
      <c r="D288" s="12">
        <v>780</v>
      </c>
      <c r="E288" s="14">
        <f>SUM(E283:E287)</f>
        <v>23.400000000000002</v>
      </c>
      <c r="F288" s="14">
        <f t="shared" ref="F288:U288" si="75">SUM(F283:F287)</f>
        <v>23.5</v>
      </c>
      <c r="G288" s="14">
        <f t="shared" si="75"/>
        <v>100.2</v>
      </c>
      <c r="H288" s="14">
        <f t="shared" si="75"/>
        <v>725.31</v>
      </c>
      <c r="I288" s="14">
        <f t="shared" si="75"/>
        <v>0.2</v>
      </c>
      <c r="J288" s="14">
        <f t="shared" si="75"/>
        <v>23.7</v>
      </c>
      <c r="K288" s="19">
        <f t="shared" si="75"/>
        <v>261</v>
      </c>
      <c r="L288" s="14">
        <f t="shared" si="75"/>
        <v>3.2</v>
      </c>
      <c r="M288" s="14">
        <f t="shared" si="75"/>
        <v>0.30000000000000004</v>
      </c>
      <c r="N288" s="14">
        <f t="shared" si="75"/>
        <v>186.6</v>
      </c>
      <c r="O288" s="14">
        <f t="shared" si="75"/>
        <v>72.5</v>
      </c>
      <c r="P288" s="14">
        <f t="shared" si="75"/>
        <v>193.6</v>
      </c>
      <c r="Q288" s="14">
        <f t="shared" si="75"/>
        <v>3.4000000000000004</v>
      </c>
      <c r="R288" s="14">
        <f t="shared" si="75"/>
        <v>284.60000000000002</v>
      </c>
      <c r="S288" s="14">
        <f t="shared" si="75"/>
        <v>0.22000000000000003</v>
      </c>
      <c r="T288" s="14">
        <f t="shared" si="75"/>
        <v>1</v>
      </c>
      <c r="U288" s="14">
        <f t="shared" si="75"/>
        <v>0</v>
      </c>
    </row>
    <row r="289" spans="1:21" ht="14.65" customHeight="1" x14ac:dyDescent="0.25">
      <c r="A289" s="124" t="s">
        <v>47</v>
      </c>
      <c r="B289" s="125"/>
      <c r="C289" s="125"/>
      <c r="D289" s="126"/>
      <c r="E289" s="14">
        <f t="shared" ref="E289:U289" si="76">E288+E281+E278</f>
        <v>44.7</v>
      </c>
      <c r="F289" s="14">
        <f t="shared" si="76"/>
        <v>44.2</v>
      </c>
      <c r="G289" s="14">
        <f t="shared" si="76"/>
        <v>177.5</v>
      </c>
      <c r="H289" s="14">
        <f t="shared" si="76"/>
        <v>1319.9099999999999</v>
      </c>
      <c r="I289" s="14">
        <f t="shared" si="76"/>
        <v>0.60000000000000009</v>
      </c>
      <c r="J289" s="14">
        <f t="shared" si="76"/>
        <v>33.700000000000003</v>
      </c>
      <c r="K289" s="19">
        <f t="shared" si="76"/>
        <v>386.9</v>
      </c>
      <c r="L289" s="14">
        <f t="shared" si="76"/>
        <v>5.4</v>
      </c>
      <c r="M289" s="14">
        <f t="shared" si="76"/>
        <v>0.7</v>
      </c>
      <c r="N289" s="14">
        <f t="shared" si="76"/>
        <v>605.19999999999993</v>
      </c>
      <c r="O289" s="14">
        <f t="shared" si="76"/>
        <v>137.5</v>
      </c>
      <c r="P289" s="14">
        <f t="shared" si="76"/>
        <v>604.29999999999995</v>
      </c>
      <c r="Q289" s="14">
        <f t="shared" si="76"/>
        <v>6.6000000000000005</v>
      </c>
      <c r="R289" s="14">
        <f t="shared" si="76"/>
        <v>603.30000000000007</v>
      </c>
      <c r="S289" s="14">
        <f t="shared" si="76"/>
        <v>0.52</v>
      </c>
      <c r="T289" s="14">
        <f t="shared" si="76"/>
        <v>1.6</v>
      </c>
      <c r="U289" s="41">
        <f t="shared" si="76"/>
        <v>1.6E-2</v>
      </c>
    </row>
    <row r="290" spans="1:21" ht="14.65" customHeight="1" x14ac:dyDescent="0.25">
      <c r="A290" s="124" t="s">
        <v>48</v>
      </c>
      <c r="B290" s="125"/>
      <c r="C290" s="125"/>
      <c r="D290" s="125"/>
      <c r="E290" s="21">
        <v>1</v>
      </c>
      <c r="F290" s="21">
        <v>1</v>
      </c>
      <c r="G290" s="21">
        <v>4</v>
      </c>
      <c r="H290" s="22" t="s">
        <v>35</v>
      </c>
      <c r="I290" s="22" t="s">
        <v>35</v>
      </c>
      <c r="J290" s="22" t="s">
        <v>35</v>
      </c>
      <c r="K290" s="22" t="s">
        <v>35</v>
      </c>
      <c r="L290" s="22" t="s">
        <v>35</v>
      </c>
      <c r="M290" s="22" t="s">
        <v>35</v>
      </c>
      <c r="N290" s="22" t="s">
        <v>35</v>
      </c>
      <c r="O290" s="22" t="s">
        <v>35</v>
      </c>
      <c r="P290" s="22" t="s">
        <v>35</v>
      </c>
      <c r="Q290" s="22" t="s">
        <v>35</v>
      </c>
      <c r="R290" s="22" t="s">
        <v>35</v>
      </c>
      <c r="S290" s="22" t="s">
        <v>35</v>
      </c>
      <c r="T290" s="22" t="s">
        <v>35</v>
      </c>
      <c r="U290" s="22" t="s">
        <v>35</v>
      </c>
    </row>
    <row r="291" spans="1:21" ht="14.65" customHeight="1" x14ac:dyDescent="0.25">
      <c r="A291" s="23"/>
      <c r="B291" s="23"/>
      <c r="C291" s="23"/>
      <c r="D291" s="23"/>
      <c r="E291" s="24"/>
      <c r="F291" s="24"/>
      <c r="G291" s="24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</row>
    <row r="292" spans="1:21" ht="14.65" customHeight="1" x14ac:dyDescent="0.25">
      <c r="A292" s="23"/>
      <c r="B292" s="23"/>
      <c r="C292" s="23"/>
      <c r="D292" s="23"/>
      <c r="E292" s="24"/>
      <c r="F292" s="24"/>
      <c r="G292" s="24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</row>
    <row r="293" spans="1:21" ht="14.65" customHeight="1" x14ac:dyDescent="0.25">
      <c r="A293" s="23"/>
      <c r="B293" s="23"/>
      <c r="C293" s="23"/>
      <c r="D293" s="23"/>
      <c r="E293" s="24"/>
      <c r="F293" s="24"/>
      <c r="G293" s="24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</row>
    <row r="294" spans="1:21" ht="14.65" customHeight="1" x14ac:dyDescent="0.25">
      <c r="A294" s="93" t="s">
        <v>132</v>
      </c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</row>
    <row r="295" spans="1:21" ht="14.65" customHeight="1" x14ac:dyDescent="0.25">
      <c r="A295" s="117" t="s">
        <v>116</v>
      </c>
      <c r="B295" s="117"/>
      <c r="C295" s="117"/>
      <c r="D295" s="118" t="s">
        <v>9</v>
      </c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</row>
    <row r="296" spans="1:21" ht="14.65" customHeight="1" x14ac:dyDescent="0.25">
      <c r="A296" s="117"/>
      <c r="B296" s="117"/>
      <c r="C296" s="117"/>
      <c r="D296" s="106" t="s">
        <v>117</v>
      </c>
      <c r="E296" s="106" t="s">
        <v>14</v>
      </c>
      <c r="F296" s="106" t="s">
        <v>15</v>
      </c>
      <c r="G296" s="119" t="s">
        <v>118</v>
      </c>
      <c r="H296" s="119"/>
      <c r="I296" s="120" t="s">
        <v>11</v>
      </c>
      <c r="J296" s="121"/>
      <c r="K296" s="121"/>
      <c r="L296" s="121"/>
      <c r="M296" s="122"/>
      <c r="N296" s="120" t="s">
        <v>12</v>
      </c>
      <c r="O296" s="121"/>
      <c r="P296" s="121"/>
      <c r="Q296" s="121"/>
      <c r="R296" s="121"/>
      <c r="S296" s="121"/>
      <c r="T296" s="121"/>
      <c r="U296" s="122"/>
    </row>
    <row r="297" spans="1:21" ht="14.65" customHeight="1" x14ac:dyDescent="0.25">
      <c r="A297" s="117"/>
      <c r="B297" s="117"/>
      <c r="C297" s="117"/>
      <c r="D297" s="107"/>
      <c r="E297" s="107"/>
      <c r="F297" s="107"/>
      <c r="G297" s="119"/>
      <c r="H297" s="119"/>
      <c r="I297" s="42" t="s">
        <v>16</v>
      </c>
      <c r="J297" s="42" t="s">
        <v>17</v>
      </c>
      <c r="K297" s="42" t="s">
        <v>18</v>
      </c>
      <c r="L297" s="42" t="s">
        <v>19</v>
      </c>
      <c r="M297" s="42" t="s">
        <v>20</v>
      </c>
      <c r="N297" s="42" t="s">
        <v>21</v>
      </c>
      <c r="O297" s="42" t="s">
        <v>22</v>
      </c>
      <c r="P297" s="42" t="s">
        <v>23</v>
      </c>
      <c r="Q297" s="42" t="s">
        <v>24</v>
      </c>
      <c r="R297" s="42" t="s">
        <v>25</v>
      </c>
      <c r="S297" s="42" t="s">
        <v>26</v>
      </c>
      <c r="T297" s="42" t="s">
        <v>27</v>
      </c>
      <c r="U297" s="42" t="s">
        <v>28</v>
      </c>
    </row>
    <row r="298" spans="1:21" ht="14.65" customHeight="1" x14ac:dyDescent="0.25">
      <c r="A298" s="82" t="s">
        <v>119</v>
      </c>
      <c r="B298" s="83"/>
      <c r="C298" s="84"/>
      <c r="D298" s="59">
        <f>E289+E259+E230+E204+E172</f>
        <v>225.10000000000002</v>
      </c>
      <c r="E298" s="63">
        <f t="shared" ref="E298:F298" si="77">F289+F259+F230+F204+F172</f>
        <v>223.89999999999998</v>
      </c>
      <c r="F298" s="63">
        <f t="shared" si="77"/>
        <v>907.7</v>
      </c>
      <c r="G298" s="85">
        <f>H289+H259+H230+H204+H172</f>
        <v>6724.58</v>
      </c>
      <c r="H298" s="86"/>
      <c r="I298" s="47">
        <f>I289+I259+I230+I204+I172</f>
        <v>3.1000000000000005</v>
      </c>
      <c r="J298" s="47">
        <f t="shared" ref="J298:U298" si="78">J289+J259+J230+J204+J172</f>
        <v>166.8</v>
      </c>
      <c r="K298" s="47">
        <f t="shared" si="78"/>
        <v>1933.7</v>
      </c>
      <c r="L298" s="47">
        <f t="shared" si="78"/>
        <v>27.4</v>
      </c>
      <c r="M298" s="47">
        <f t="shared" si="78"/>
        <v>3.6000000000000005</v>
      </c>
      <c r="N298" s="47">
        <f t="shared" si="78"/>
        <v>3025.3</v>
      </c>
      <c r="O298" s="47">
        <f t="shared" si="78"/>
        <v>687.90000000000009</v>
      </c>
      <c r="P298" s="47">
        <f t="shared" si="78"/>
        <v>3025.4999999999995</v>
      </c>
      <c r="Q298" s="47">
        <f t="shared" si="78"/>
        <v>33.299999999999997</v>
      </c>
      <c r="R298" s="47">
        <f t="shared" si="78"/>
        <v>3024</v>
      </c>
      <c r="S298" s="47">
        <f t="shared" si="78"/>
        <v>3.28</v>
      </c>
      <c r="T298" s="47">
        <f t="shared" si="78"/>
        <v>8</v>
      </c>
      <c r="U298" s="47">
        <f t="shared" si="78"/>
        <v>8.0500000000000002E-2</v>
      </c>
    </row>
    <row r="299" spans="1:21" ht="14.65" customHeight="1" x14ac:dyDescent="0.25">
      <c r="A299" s="87" t="s">
        <v>120</v>
      </c>
      <c r="B299" s="88"/>
      <c r="C299" s="89"/>
      <c r="D299" s="44">
        <f>D298/5</f>
        <v>45.02</v>
      </c>
      <c r="E299" s="44">
        <f t="shared" ref="E299:F299" si="79">E298/5</f>
        <v>44.779999999999994</v>
      </c>
      <c r="F299" s="44">
        <f t="shared" si="79"/>
        <v>181.54000000000002</v>
      </c>
      <c r="G299" s="69">
        <f>G298/5</f>
        <v>1344.9159999999999</v>
      </c>
      <c r="H299" s="70"/>
      <c r="I299" s="44">
        <f>I298/5</f>
        <v>0.62000000000000011</v>
      </c>
      <c r="J299" s="44">
        <f t="shared" ref="J299:U299" si="80">J298/5</f>
        <v>33.36</v>
      </c>
      <c r="K299" s="47">
        <f t="shared" si="80"/>
        <v>386.74</v>
      </c>
      <c r="L299" s="44">
        <f t="shared" si="80"/>
        <v>5.4799999999999995</v>
      </c>
      <c r="M299" s="44">
        <f t="shared" si="80"/>
        <v>0.72000000000000008</v>
      </c>
      <c r="N299" s="44">
        <f t="shared" si="80"/>
        <v>605.06000000000006</v>
      </c>
      <c r="O299" s="44">
        <f t="shared" si="80"/>
        <v>137.58000000000001</v>
      </c>
      <c r="P299" s="44">
        <f t="shared" si="80"/>
        <v>605.09999999999991</v>
      </c>
      <c r="Q299" s="44">
        <f t="shared" si="80"/>
        <v>6.6599999999999993</v>
      </c>
      <c r="R299" s="44">
        <f t="shared" si="80"/>
        <v>604.79999999999995</v>
      </c>
      <c r="S299" s="44">
        <f t="shared" si="80"/>
        <v>0.65599999999999992</v>
      </c>
      <c r="T299" s="44">
        <f t="shared" si="80"/>
        <v>1.6</v>
      </c>
      <c r="U299" s="44">
        <f t="shared" si="80"/>
        <v>1.61E-2</v>
      </c>
    </row>
    <row r="300" spans="1:21" ht="14.65" customHeight="1" x14ac:dyDescent="0.25">
      <c r="A300" s="90" t="s">
        <v>121</v>
      </c>
      <c r="B300" s="91"/>
      <c r="C300" s="92"/>
      <c r="D300" s="48">
        <v>1</v>
      </c>
      <c r="E300" s="48">
        <v>1</v>
      </c>
      <c r="F300" s="48">
        <v>4</v>
      </c>
      <c r="G300" s="22"/>
      <c r="H300" s="22"/>
      <c r="I300" s="22"/>
      <c r="J300" s="116"/>
      <c r="K300" s="116"/>
      <c r="L300" s="116"/>
      <c r="M300" s="116"/>
    </row>
    <row r="302" spans="1:21" ht="14.65" customHeight="1" x14ac:dyDescent="0.25">
      <c r="A302" s="93" t="s">
        <v>133</v>
      </c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</row>
    <row r="303" spans="1:21" ht="14.65" customHeight="1" x14ac:dyDescent="0.25">
      <c r="A303" s="94" t="s">
        <v>116</v>
      </c>
      <c r="B303" s="95"/>
      <c r="C303" s="96"/>
      <c r="D303" s="103" t="s">
        <v>9</v>
      </c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5"/>
    </row>
    <row r="304" spans="1:21" ht="14.65" customHeight="1" x14ac:dyDescent="0.25">
      <c r="A304" s="97"/>
      <c r="B304" s="98"/>
      <c r="C304" s="99"/>
      <c r="D304" s="106" t="s">
        <v>117</v>
      </c>
      <c r="E304" s="106" t="s">
        <v>14</v>
      </c>
      <c r="F304" s="106" t="s">
        <v>15</v>
      </c>
      <c r="G304" s="108" t="s">
        <v>118</v>
      </c>
      <c r="H304" s="109"/>
      <c r="I304" s="112" t="s">
        <v>11</v>
      </c>
      <c r="J304" s="113"/>
      <c r="K304" s="113"/>
      <c r="L304" s="113"/>
      <c r="M304" s="114"/>
      <c r="N304" s="115" t="s">
        <v>12</v>
      </c>
      <c r="O304" s="113"/>
      <c r="P304" s="113"/>
      <c r="Q304" s="113"/>
      <c r="R304" s="113"/>
      <c r="S304" s="113"/>
      <c r="T304" s="113"/>
      <c r="U304" s="114"/>
    </row>
    <row r="305" spans="1:22" ht="14.65" customHeight="1" x14ac:dyDescent="0.25">
      <c r="A305" s="100"/>
      <c r="B305" s="101"/>
      <c r="C305" s="102"/>
      <c r="D305" s="107"/>
      <c r="E305" s="107"/>
      <c r="F305" s="107"/>
      <c r="G305" s="110"/>
      <c r="H305" s="111"/>
      <c r="I305" s="42" t="s">
        <v>16</v>
      </c>
      <c r="J305" s="42" t="s">
        <v>17</v>
      </c>
      <c r="K305" s="42" t="s">
        <v>18</v>
      </c>
      <c r="L305" s="42" t="s">
        <v>19</v>
      </c>
      <c r="M305" s="42" t="s">
        <v>20</v>
      </c>
      <c r="N305" s="42" t="s">
        <v>21</v>
      </c>
      <c r="O305" s="42" t="s">
        <v>22</v>
      </c>
      <c r="P305" s="42" t="s">
        <v>23</v>
      </c>
      <c r="Q305" s="42" t="s">
        <v>24</v>
      </c>
      <c r="R305" s="42" t="s">
        <v>25</v>
      </c>
      <c r="S305" s="42" t="s">
        <v>26</v>
      </c>
      <c r="T305" s="42" t="s">
        <v>27</v>
      </c>
      <c r="U305" s="42" t="s">
        <v>28</v>
      </c>
    </row>
    <row r="306" spans="1:22" ht="14.65" customHeight="1" x14ac:dyDescent="0.25">
      <c r="A306" s="82" t="s">
        <v>119</v>
      </c>
      <c r="B306" s="83"/>
      <c r="C306" s="84"/>
      <c r="D306" s="59">
        <f>D298+D146</f>
        <v>450.30000000000007</v>
      </c>
      <c r="E306" s="59">
        <f>E298+E146</f>
        <v>448.4</v>
      </c>
      <c r="F306" s="59">
        <f>F298+F146</f>
        <v>1802.8000000000002</v>
      </c>
      <c r="G306" s="85">
        <f>G298+G146</f>
        <v>13403.49</v>
      </c>
      <c r="H306" s="86"/>
      <c r="I306" s="47">
        <f t="shared" ref="I306:U306" si="81">I298+I146</f>
        <v>6.2000000000000011</v>
      </c>
      <c r="J306" s="47">
        <f t="shared" si="81"/>
        <v>333.1</v>
      </c>
      <c r="K306" s="47">
        <f t="shared" si="81"/>
        <v>3866.4</v>
      </c>
      <c r="L306" s="47">
        <f t="shared" si="81"/>
        <v>54.599999999999994</v>
      </c>
      <c r="M306" s="47">
        <f t="shared" si="81"/>
        <v>7.2700000000000005</v>
      </c>
      <c r="N306" s="47">
        <f t="shared" si="81"/>
        <v>6322.3</v>
      </c>
      <c r="O306" s="47">
        <f t="shared" si="81"/>
        <v>1373.3000000000002</v>
      </c>
      <c r="P306" s="47">
        <f t="shared" si="81"/>
        <v>6038.7999999999993</v>
      </c>
      <c r="Q306" s="47">
        <f t="shared" si="81"/>
        <v>66.900000000000006</v>
      </c>
      <c r="R306" s="47">
        <f t="shared" si="81"/>
        <v>6002.3</v>
      </c>
      <c r="S306" s="47">
        <f t="shared" si="81"/>
        <v>6.07</v>
      </c>
      <c r="T306" s="47">
        <f t="shared" si="81"/>
        <v>16.25</v>
      </c>
      <c r="U306" s="47">
        <f t="shared" si="81"/>
        <v>0.1605</v>
      </c>
    </row>
    <row r="307" spans="1:22" ht="14.65" customHeight="1" x14ac:dyDescent="0.25">
      <c r="A307" s="87" t="s">
        <v>120</v>
      </c>
      <c r="B307" s="88"/>
      <c r="C307" s="89"/>
      <c r="D307" s="44">
        <f>D306/10</f>
        <v>45.030000000000008</v>
      </c>
      <c r="E307" s="44">
        <f t="shared" ref="E307" si="82">E306/10</f>
        <v>44.839999999999996</v>
      </c>
      <c r="F307" s="44">
        <f>F306/10</f>
        <v>180.28000000000003</v>
      </c>
      <c r="G307" s="69">
        <f>G306/10</f>
        <v>1340.3489999999999</v>
      </c>
      <c r="H307" s="70"/>
      <c r="I307" s="44">
        <f>I306/10</f>
        <v>0.62000000000000011</v>
      </c>
      <c r="J307" s="44">
        <f t="shared" ref="J307:U307" si="83">J306/10</f>
        <v>33.31</v>
      </c>
      <c r="K307" s="44">
        <f t="shared" si="83"/>
        <v>386.64</v>
      </c>
      <c r="L307" s="44">
        <f t="shared" si="83"/>
        <v>5.4599999999999991</v>
      </c>
      <c r="M307" s="44">
        <f t="shared" si="83"/>
        <v>0.72700000000000009</v>
      </c>
      <c r="N307" s="44">
        <f t="shared" si="83"/>
        <v>632.23</v>
      </c>
      <c r="O307" s="44">
        <f t="shared" si="83"/>
        <v>137.33000000000001</v>
      </c>
      <c r="P307" s="44">
        <f t="shared" si="83"/>
        <v>603.87999999999988</v>
      </c>
      <c r="Q307" s="44">
        <f t="shared" si="83"/>
        <v>6.69</v>
      </c>
      <c r="R307" s="44">
        <f t="shared" si="83"/>
        <v>600.23</v>
      </c>
      <c r="S307" s="44">
        <f t="shared" si="83"/>
        <v>0.60699999999999998</v>
      </c>
      <c r="T307" s="44">
        <f t="shared" si="83"/>
        <v>1.625</v>
      </c>
      <c r="U307" s="44">
        <f t="shared" si="83"/>
        <v>1.6050000000000002E-2</v>
      </c>
    </row>
    <row r="308" spans="1:22" ht="14.65" customHeight="1" x14ac:dyDescent="0.25">
      <c r="A308" s="90" t="s">
        <v>121</v>
      </c>
      <c r="B308" s="91"/>
      <c r="C308" s="92"/>
      <c r="D308" s="48">
        <v>1</v>
      </c>
      <c r="E308" s="48">
        <v>1</v>
      </c>
      <c r="F308" s="48">
        <v>4</v>
      </c>
      <c r="G308" s="22"/>
      <c r="H308" s="22"/>
      <c r="I308" s="22"/>
      <c r="J308" s="51"/>
      <c r="K308" s="51"/>
      <c r="L308" s="51"/>
      <c r="M308" s="51"/>
    </row>
    <row r="311" spans="1:22" ht="14.65" customHeight="1" x14ac:dyDescent="0.25">
      <c r="A311" s="81" t="s">
        <v>122</v>
      </c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</row>
    <row r="312" spans="1:22" ht="21.6" customHeight="1" x14ac:dyDescent="0.25">
      <c r="A312" s="77" t="s">
        <v>123</v>
      </c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</row>
    <row r="313" spans="1:22" ht="19.149999999999999" customHeight="1" x14ac:dyDescent="0.25">
      <c r="A313" s="77" t="s">
        <v>124</v>
      </c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</row>
    <row r="314" spans="1:22" ht="18" customHeight="1" x14ac:dyDescent="0.25">
      <c r="A314" s="77" t="s">
        <v>125</v>
      </c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</row>
    <row r="315" spans="1:22" ht="14.65" customHeight="1" x14ac:dyDescent="0.25">
      <c r="A315" s="79"/>
      <c r="B315" s="79"/>
      <c r="C315" s="79"/>
      <c r="D315" s="79"/>
      <c r="E315" s="79"/>
      <c r="F315" s="79"/>
      <c r="G315" s="79"/>
    </row>
    <row r="316" spans="1:22" ht="21" customHeight="1" x14ac:dyDescent="0.25">
      <c r="A316" s="76" t="s">
        <v>126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</row>
    <row r="317" spans="1:22" ht="14.65" customHeight="1" x14ac:dyDescent="0.25">
      <c r="A317" s="77" t="s">
        <v>127</v>
      </c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</row>
    <row r="318" spans="1:22" ht="14.65" customHeight="1" x14ac:dyDescent="0.25">
      <c r="A318" s="80" t="s">
        <v>128</v>
      </c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</row>
    <row r="319" spans="1:22" ht="14.65" customHeight="1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</row>
    <row r="320" spans="1:22" ht="29.45" customHeight="1" x14ac:dyDescent="0.25">
      <c r="A320" s="73" t="s">
        <v>129</v>
      </c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</row>
    <row r="321" spans="1:21" ht="15" customHeight="1" x14ac:dyDescent="0.25">
      <c r="A321" s="74" t="s">
        <v>130</v>
      </c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</row>
    <row r="322" spans="1:21" ht="14.65" customHeight="1" x14ac:dyDescent="0.25">
      <c r="A322" s="75" t="s">
        <v>131</v>
      </c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</row>
  </sheetData>
  <mergeCells count="254">
    <mergeCell ref="A320:U320"/>
    <mergeCell ref="A321:U321"/>
    <mergeCell ref="A322:U322"/>
    <mergeCell ref="A313:U313"/>
    <mergeCell ref="A314:U314"/>
    <mergeCell ref="A315:G315"/>
    <mergeCell ref="A316:V316"/>
    <mergeCell ref="A317:V317"/>
    <mergeCell ref="A318:U318"/>
    <mergeCell ref="A306:C306"/>
    <mergeCell ref="G306:H306"/>
    <mergeCell ref="A307:C307"/>
    <mergeCell ref="A308:C308"/>
    <mergeCell ref="A311:U311"/>
    <mergeCell ref="A312:U312"/>
    <mergeCell ref="A302:U302"/>
    <mergeCell ref="A303:C305"/>
    <mergeCell ref="D303:U303"/>
    <mergeCell ref="D304:D305"/>
    <mergeCell ref="E304:E305"/>
    <mergeCell ref="F304:F305"/>
    <mergeCell ref="G304:H305"/>
    <mergeCell ref="I304:M304"/>
    <mergeCell ref="N304:U304"/>
    <mergeCell ref="G307:H307"/>
    <mergeCell ref="N296:U296"/>
    <mergeCell ref="A298:C298"/>
    <mergeCell ref="G298:H298"/>
    <mergeCell ref="A299:C299"/>
    <mergeCell ref="G299:H299"/>
    <mergeCell ref="A300:C300"/>
    <mergeCell ref="J300:M300"/>
    <mergeCell ref="A289:D289"/>
    <mergeCell ref="A290:D290"/>
    <mergeCell ref="A294:U294"/>
    <mergeCell ref="A295:C297"/>
    <mergeCell ref="D295:U295"/>
    <mergeCell ref="D296:D297"/>
    <mergeCell ref="E296:E297"/>
    <mergeCell ref="F296:F297"/>
    <mergeCell ref="G296:H297"/>
    <mergeCell ref="I296:M296"/>
    <mergeCell ref="I271:M271"/>
    <mergeCell ref="N271:U271"/>
    <mergeCell ref="A278:C278"/>
    <mergeCell ref="A279:B279"/>
    <mergeCell ref="A281:C281"/>
    <mergeCell ref="A288:C288"/>
    <mergeCell ref="A269:C269"/>
    <mergeCell ref="D269:H269"/>
    <mergeCell ref="A271:A272"/>
    <mergeCell ref="B271:B272"/>
    <mergeCell ref="C271:C272"/>
    <mergeCell ref="D271:D272"/>
    <mergeCell ref="E271:G271"/>
    <mergeCell ref="H271:H272"/>
    <mergeCell ref="A259:D259"/>
    <mergeCell ref="A260:D260"/>
    <mergeCell ref="A267:C267"/>
    <mergeCell ref="D267:H267"/>
    <mergeCell ref="A268:C268"/>
    <mergeCell ref="D268:H268"/>
    <mergeCell ref="I241:M241"/>
    <mergeCell ref="N241:U241"/>
    <mergeCell ref="A248:C248"/>
    <mergeCell ref="A249:B249"/>
    <mergeCell ref="A251:C251"/>
    <mergeCell ref="A258:C258"/>
    <mergeCell ref="A230:D230"/>
    <mergeCell ref="A231:D231"/>
    <mergeCell ref="A237:C237"/>
    <mergeCell ref="D237:H237"/>
    <mergeCell ref="A238:C238"/>
    <mergeCell ref="D238:H238"/>
    <mergeCell ref="A239:C239"/>
    <mergeCell ref="D239:H239"/>
    <mergeCell ref="A241:A242"/>
    <mergeCell ref="B241:B242"/>
    <mergeCell ref="C241:C242"/>
    <mergeCell ref="D241:D242"/>
    <mergeCell ref="E241:G241"/>
    <mergeCell ref="H241:H242"/>
    <mergeCell ref="I212:M212"/>
    <mergeCell ref="N212:U212"/>
    <mergeCell ref="A218:C218"/>
    <mergeCell ref="A219:B219"/>
    <mergeCell ref="A221:C221"/>
    <mergeCell ref="A229:C229"/>
    <mergeCell ref="A210:C210"/>
    <mergeCell ref="D210:H210"/>
    <mergeCell ref="A212:A213"/>
    <mergeCell ref="B212:B213"/>
    <mergeCell ref="C212:C213"/>
    <mergeCell ref="D212:D213"/>
    <mergeCell ref="E212:G212"/>
    <mergeCell ref="H212:H213"/>
    <mergeCell ref="A204:D204"/>
    <mergeCell ref="A205:D205"/>
    <mergeCell ref="A208:C208"/>
    <mergeCell ref="D208:H208"/>
    <mergeCell ref="A209:C209"/>
    <mergeCell ref="D209:H209"/>
    <mergeCell ref="I185:M185"/>
    <mergeCell ref="N185:U185"/>
    <mergeCell ref="A192:C192"/>
    <mergeCell ref="A193:B193"/>
    <mergeCell ref="A195:C195"/>
    <mergeCell ref="A203:C203"/>
    <mergeCell ref="A183:C183"/>
    <mergeCell ref="D183:H183"/>
    <mergeCell ref="A185:A186"/>
    <mergeCell ref="B185:B186"/>
    <mergeCell ref="C185:C186"/>
    <mergeCell ref="D185:D186"/>
    <mergeCell ref="E185:G185"/>
    <mergeCell ref="H185:H186"/>
    <mergeCell ref="A172:D172"/>
    <mergeCell ref="A173:D173"/>
    <mergeCell ref="A181:C181"/>
    <mergeCell ref="D181:H181"/>
    <mergeCell ref="A182:C182"/>
    <mergeCell ref="D182:H182"/>
    <mergeCell ref="I153:M153"/>
    <mergeCell ref="N153:U153"/>
    <mergeCell ref="A160:C160"/>
    <mergeCell ref="A161:B161"/>
    <mergeCell ref="A163:C163"/>
    <mergeCell ref="A171:C171"/>
    <mergeCell ref="A153:A154"/>
    <mergeCell ref="B153:B154"/>
    <mergeCell ref="C153:C154"/>
    <mergeCell ref="D153:D154"/>
    <mergeCell ref="E153:G153"/>
    <mergeCell ref="H153:H154"/>
    <mergeCell ref="A149:C149"/>
    <mergeCell ref="D149:H149"/>
    <mergeCell ref="A150:C150"/>
    <mergeCell ref="D150:H150"/>
    <mergeCell ref="A151:C151"/>
    <mergeCell ref="D151:H151"/>
    <mergeCell ref="N144:U144"/>
    <mergeCell ref="A146:C146"/>
    <mergeCell ref="G146:H146"/>
    <mergeCell ref="A147:C147"/>
    <mergeCell ref="G147:H147"/>
    <mergeCell ref="A148:C148"/>
    <mergeCell ref="J148:M148"/>
    <mergeCell ref="A140:D140"/>
    <mergeCell ref="A141:D141"/>
    <mergeCell ref="A142:U142"/>
    <mergeCell ref="A143:C145"/>
    <mergeCell ref="D143:U143"/>
    <mergeCell ref="D144:D145"/>
    <mergeCell ref="E144:E145"/>
    <mergeCell ref="F144:F145"/>
    <mergeCell ref="G144:H145"/>
    <mergeCell ref="I144:M144"/>
    <mergeCell ref="I121:M121"/>
    <mergeCell ref="N121:U121"/>
    <mergeCell ref="A127:C127"/>
    <mergeCell ref="A128:B128"/>
    <mergeCell ref="A130:C130"/>
    <mergeCell ref="A139:C139"/>
    <mergeCell ref="A120:C120"/>
    <mergeCell ref="D120:H120"/>
    <mergeCell ref="A121:A122"/>
    <mergeCell ref="B121:B122"/>
    <mergeCell ref="C121:C122"/>
    <mergeCell ref="D121:D122"/>
    <mergeCell ref="E121:G121"/>
    <mergeCell ref="H121:H122"/>
    <mergeCell ref="A110:D110"/>
    <mergeCell ref="A111:D111"/>
    <mergeCell ref="A118:C118"/>
    <mergeCell ref="D118:H118"/>
    <mergeCell ref="A119:C119"/>
    <mergeCell ref="D119:H119"/>
    <mergeCell ref="I92:M92"/>
    <mergeCell ref="N92:U92"/>
    <mergeCell ref="A98:C98"/>
    <mergeCell ref="A99:B99"/>
    <mergeCell ref="A101:C101"/>
    <mergeCell ref="A109:C109"/>
    <mergeCell ref="A91:C91"/>
    <mergeCell ref="D91:H91"/>
    <mergeCell ref="A92:A93"/>
    <mergeCell ref="B92:B93"/>
    <mergeCell ref="C92:C93"/>
    <mergeCell ref="D92:D93"/>
    <mergeCell ref="E92:G92"/>
    <mergeCell ref="H92:H93"/>
    <mergeCell ref="A81:D81"/>
    <mergeCell ref="A82:D82"/>
    <mergeCell ref="A89:C89"/>
    <mergeCell ref="D89:H89"/>
    <mergeCell ref="A90:C90"/>
    <mergeCell ref="D90:H90"/>
    <mergeCell ref="I63:M63"/>
    <mergeCell ref="N63:U63"/>
    <mergeCell ref="A69:C69"/>
    <mergeCell ref="A70:B70"/>
    <mergeCell ref="A72:C72"/>
    <mergeCell ref="A80:C80"/>
    <mergeCell ref="A63:A64"/>
    <mergeCell ref="B63:B64"/>
    <mergeCell ref="C63:C64"/>
    <mergeCell ref="D63:D64"/>
    <mergeCell ref="E63:G63"/>
    <mergeCell ref="H63:H64"/>
    <mergeCell ref="A61:C61"/>
    <mergeCell ref="D61:H61"/>
    <mergeCell ref="A62:C62"/>
    <mergeCell ref="D62:H62"/>
    <mergeCell ref="I35:M35"/>
    <mergeCell ref="N35:U35"/>
    <mergeCell ref="A42:C42"/>
    <mergeCell ref="A45:C45"/>
    <mergeCell ref="A52:C52"/>
    <mergeCell ref="A53:D53"/>
    <mergeCell ref="D35:D36"/>
    <mergeCell ref="E35:G35"/>
    <mergeCell ref="H35:H36"/>
    <mergeCell ref="A1:C1"/>
    <mergeCell ref="D1:H1"/>
    <mergeCell ref="A2:C2"/>
    <mergeCell ref="D2:H2"/>
    <mergeCell ref="A3:C3"/>
    <mergeCell ref="D3:H3"/>
    <mergeCell ref="A54:D54"/>
    <mergeCell ref="A60:C60"/>
    <mergeCell ref="D60:H60"/>
    <mergeCell ref="A33:C33"/>
    <mergeCell ref="D33:H33"/>
    <mergeCell ref="A35:A36"/>
    <mergeCell ref="B35:B36"/>
    <mergeCell ref="C35:C36"/>
    <mergeCell ref="I5:M5"/>
    <mergeCell ref="N5:U5"/>
    <mergeCell ref="A12:C12"/>
    <mergeCell ref="A13:B13"/>
    <mergeCell ref="A15:C15"/>
    <mergeCell ref="A22:C22"/>
    <mergeCell ref="A5:A6"/>
    <mergeCell ref="B5:B6"/>
    <mergeCell ref="C5:C6"/>
    <mergeCell ref="D5:D6"/>
    <mergeCell ref="E5:G5"/>
    <mergeCell ref="H5:H6"/>
    <mergeCell ref="A23:D23"/>
    <mergeCell ref="A24:D24"/>
    <mergeCell ref="A31:C31"/>
    <mergeCell ref="D31:H31"/>
    <mergeCell ref="A32:C32"/>
    <mergeCell ref="D32:H32"/>
  </mergeCells>
  <pageMargins left="0.25" right="0.25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5"/>
  <sheetViews>
    <sheetView tabSelected="1" view="pageLayout" topLeftCell="A4" zoomScale="110" zoomScaleNormal="90" zoomScalePageLayoutView="110" workbookViewId="0">
      <selection activeCell="H169" sqref="H169"/>
    </sheetView>
  </sheetViews>
  <sheetFormatPr defaultRowHeight="14.65" customHeight="1" x14ac:dyDescent="0.25"/>
  <cols>
    <col min="3" max="3" width="20.5703125" customWidth="1"/>
    <col min="4" max="4" width="7.28515625" customWidth="1"/>
    <col min="5" max="5" width="5.7109375" customWidth="1"/>
    <col min="6" max="6" width="6.140625" customWidth="1"/>
    <col min="7" max="7" width="6" customWidth="1"/>
    <col min="8" max="8" width="7.42578125" customWidth="1"/>
    <col min="9" max="9" width="4.5703125" customWidth="1"/>
    <col min="10" max="10" width="4.42578125" customWidth="1"/>
    <col min="11" max="11" width="4.28515625" customWidth="1"/>
    <col min="12" max="12" width="4.7109375" customWidth="1"/>
    <col min="13" max="13" width="4" customWidth="1"/>
    <col min="14" max="14" width="5.5703125" customWidth="1"/>
    <col min="15" max="15" width="5" customWidth="1"/>
    <col min="16" max="16" width="5.5703125" customWidth="1"/>
    <col min="17" max="17" width="4" customWidth="1"/>
    <col min="18" max="18" width="6" customWidth="1"/>
    <col min="19" max="19" width="5.5703125" customWidth="1"/>
    <col min="20" max="20" width="3.85546875" customWidth="1"/>
    <col min="21" max="21" width="4.7109375" customWidth="1"/>
  </cols>
  <sheetData>
    <row r="1" spans="1:21" ht="14.65" customHeight="1" x14ac:dyDescent="0.25">
      <c r="A1" s="132" t="s">
        <v>97</v>
      </c>
      <c r="B1" s="132"/>
      <c r="C1" s="132"/>
      <c r="D1" s="132" t="s">
        <v>0</v>
      </c>
      <c r="E1" s="132"/>
      <c r="F1" s="132"/>
      <c r="G1" s="132"/>
      <c r="H1" s="132"/>
    </row>
    <row r="2" spans="1:21" ht="14.65" customHeight="1" x14ac:dyDescent="0.25">
      <c r="A2" s="132" t="s">
        <v>1</v>
      </c>
      <c r="B2" s="132"/>
      <c r="C2" s="132"/>
      <c r="D2" s="132" t="s">
        <v>2</v>
      </c>
      <c r="E2" s="132"/>
      <c r="F2" s="132"/>
      <c r="G2" s="132"/>
      <c r="H2" s="132"/>
    </row>
    <row r="3" spans="1:21" ht="14.65" customHeight="1" x14ac:dyDescent="0.25">
      <c r="A3" s="132" t="s">
        <v>3</v>
      </c>
      <c r="B3" s="132"/>
      <c r="C3" s="132"/>
      <c r="D3" s="132" t="s">
        <v>140</v>
      </c>
      <c r="E3" s="132"/>
      <c r="F3" s="132"/>
      <c r="G3" s="132"/>
      <c r="H3" s="132"/>
    </row>
    <row r="5" spans="1:21" ht="29.65" customHeight="1" x14ac:dyDescent="0.25">
      <c r="A5" s="133" t="s">
        <v>5</v>
      </c>
      <c r="B5" s="133" t="s">
        <v>6</v>
      </c>
      <c r="C5" s="135" t="s">
        <v>7</v>
      </c>
      <c r="D5" s="133" t="s">
        <v>8</v>
      </c>
      <c r="E5" s="129" t="s">
        <v>9</v>
      </c>
      <c r="F5" s="130"/>
      <c r="G5" s="131"/>
      <c r="H5" s="127" t="s">
        <v>10</v>
      </c>
      <c r="I5" s="129" t="s">
        <v>11</v>
      </c>
      <c r="J5" s="130"/>
      <c r="K5" s="130"/>
      <c r="L5" s="130"/>
      <c r="M5" s="131"/>
      <c r="N5" s="129" t="s">
        <v>12</v>
      </c>
      <c r="O5" s="130"/>
      <c r="P5" s="130"/>
      <c r="Q5" s="130"/>
      <c r="R5" s="130"/>
      <c r="S5" s="130"/>
      <c r="T5" s="130"/>
      <c r="U5" s="131"/>
    </row>
    <row r="6" spans="1:21" ht="36.4" customHeight="1" x14ac:dyDescent="0.25">
      <c r="A6" s="134"/>
      <c r="B6" s="134"/>
      <c r="C6" s="136"/>
      <c r="D6" s="134"/>
      <c r="E6" s="1" t="s">
        <v>13</v>
      </c>
      <c r="F6" s="1" t="s">
        <v>14</v>
      </c>
      <c r="G6" s="1" t="s">
        <v>15</v>
      </c>
      <c r="H6" s="128"/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2" t="s">
        <v>22</v>
      </c>
      <c r="P6" s="1" t="s">
        <v>23</v>
      </c>
      <c r="Q6" s="2" t="s">
        <v>24</v>
      </c>
      <c r="R6" s="1" t="s">
        <v>25</v>
      </c>
      <c r="S6" s="1" t="s">
        <v>26</v>
      </c>
      <c r="T6" s="1" t="s">
        <v>27</v>
      </c>
      <c r="U6" s="1" t="s">
        <v>28</v>
      </c>
    </row>
    <row r="7" spans="1:21" ht="14.65" customHeight="1" x14ac:dyDescent="0.25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ht="30.75" customHeight="1" x14ac:dyDescent="0.25">
      <c r="A8" s="6">
        <v>2008</v>
      </c>
      <c r="B8" s="6">
        <v>210</v>
      </c>
      <c r="C8" s="7" t="s">
        <v>92</v>
      </c>
      <c r="D8" s="6">
        <v>180</v>
      </c>
      <c r="E8" s="8">
        <v>14.2</v>
      </c>
      <c r="F8" s="8">
        <v>15.3</v>
      </c>
      <c r="G8" s="8">
        <v>37.1</v>
      </c>
      <c r="H8" s="9">
        <f t="shared" ref="H8" si="0">E8*4.1+F8*9.3+G8*4.1</f>
        <v>352.62</v>
      </c>
      <c r="I8" s="8">
        <v>0.2</v>
      </c>
      <c r="J8" s="8">
        <v>0</v>
      </c>
      <c r="K8" s="8">
        <v>201.8</v>
      </c>
      <c r="L8" s="8">
        <v>1.1000000000000001</v>
      </c>
      <c r="M8" s="8">
        <v>0.4</v>
      </c>
      <c r="N8" s="8">
        <v>258.39999999999998</v>
      </c>
      <c r="O8" s="10">
        <v>42.4</v>
      </c>
      <c r="P8" s="8">
        <v>105</v>
      </c>
      <c r="Q8" s="10">
        <v>3</v>
      </c>
      <c r="R8" s="8">
        <v>25.1</v>
      </c>
      <c r="S8" s="8">
        <v>0</v>
      </c>
      <c r="T8" s="8">
        <v>0.5</v>
      </c>
      <c r="U8" s="40">
        <v>2.5000000000000001E-2</v>
      </c>
    </row>
    <row r="9" spans="1:21" ht="12.4" customHeight="1" x14ac:dyDescent="0.25">
      <c r="A9" s="6">
        <v>2008</v>
      </c>
      <c r="B9" s="6">
        <v>430</v>
      </c>
      <c r="C9" s="7" t="s">
        <v>31</v>
      </c>
      <c r="D9" s="6" t="s">
        <v>32</v>
      </c>
      <c r="E9" s="8">
        <v>0</v>
      </c>
      <c r="F9" s="8">
        <v>0</v>
      </c>
      <c r="G9" s="8">
        <v>9.6999999999999993</v>
      </c>
      <c r="H9" s="9">
        <f>E9*4.1+F9*9.3+G9*4.1</f>
        <v>39.769999999999996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5.9</v>
      </c>
      <c r="O9" s="10">
        <v>1.3</v>
      </c>
      <c r="P9" s="8">
        <v>0</v>
      </c>
      <c r="Q9" s="10">
        <v>0</v>
      </c>
      <c r="R9" s="8">
        <v>0.7</v>
      </c>
      <c r="S9" s="8">
        <v>0</v>
      </c>
      <c r="T9" s="8">
        <v>0</v>
      </c>
      <c r="U9" s="8">
        <v>0</v>
      </c>
    </row>
    <row r="10" spans="1:21" ht="12.4" customHeight="1" x14ac:dyDescent="0.25">
      <c r="A10" s="6">
        <v>2008</v>
      </c>
      <c r="B10" s="6">
        <v>3</v>
      </c>
      <c r="C10" s="7" t="s">
        <v>33</v>
      </c>
      <c r="D10" s="6" t="s">
        <v>34</v>
      </c>
      <c r="E10" s="8">
        <v>6.5</v>
      </c>
      <c r="F10" s="8">
        <v>5.6</v>
      </c>
      <c r="G10" s="8">
        <v>20.6</v>
      </c>
      <c r="H10" s="9">
        <f>E10*4.1+F10*9.3+G10*4.1</f>
        <v>163.19</v>
      </c>
      <c r="I10" s="8">
        <v>0.1</v>
      </c>
      <c r="J10" s="8">
        <v>0.1</v>
      </c>
      <c r="K10" s="8">
        <v>0</v>
      </c>
      <c r="L10" s="8">
        <v>0</v>
      </c>
      <c r="M10" s="8">
        <v>0.1</v>
      </c>
      <c r="N10" s="8">
        <v>139.6</v>
      </c>
      <c r="O10" s="10">
        <v>10.5</v>
      </c>
      <c r="P10" s="8">
        <v>101</v>
      </c>
      <c r="Q10" s="10">
        <v>0.6</v>
      </c>
      <c r="R10" s="8">
        <v>50</v>
      </c>
      <c r="S10" s="8">
        <v>0</v>
      </c>
      <c r="T10" s="8">
        <v>0</v>
      </c>
      <c r="U10" s="8">
        <v>0</v>
      </c>
    </row>
    <row r="11" spans="1:21" ht="12.4" customHeight="1" x14ac:dyDescent="0.25">
      <c r="A11" s="6">
        <v>2008</v>
      </c>
      <c r="B11" s="6" t="s">
        <v>35</v>
      </c>
      <c r="C11" s="7" t="s">
        <v>36</v>
      </c>
      <c r="D11" s="11">
        <v>100</v>
      </c>
      <c r="E11" s="8">
        <v>0.4</v>
      </c>
      <c r="F11" s="8">
        <v>0.4</v>
      </c>
      <c r="G11" s="8">
        <v>9.8000000000000007</v>
      </c>
      <c r="H11" s="9">
        <f>E11*4.1+F11*9.3+G11*4.1</f>
        <v>45.54</v>
      </c>
      <c r="I11" s="8">
        <v>0</v>
      </c>
      <c r="J11" s="8">
        <v>10</v>
      </c>
      <c r="K11" s="8">
        <v>0</v>
      </c>
      <c r="L11" s="8">
        <v>0</v>
      </c>
      <c r="M11" s="8">
        <v>0</v>
      </c>
      <c r="N11" s="8">
        <v>16</v>
      </c>
      <c r="O11" s="10">
        <v>8</v>
      </c>
      <c r="P11" s="8">
        <v>11</v>
      </c>
      <c r="Q11" s="10">
        <v>2.2000000000000002</v>
      </c>
      <c r="R11" s="8">
        <v>278</v>
      </c>
      <c r="S11" s="8">
        <v>0.02</v>
      </c>
      <c r="T11" s="8">
        <v>0</v>
      </c>
      <c r="U11" s="8">
        <v>0</v>
      </c>
    </row>
    <row r="12" spans="1:21" ht="12.4" customHeight="1" x14ac:dyDescent="0.25">
      <c r="A12" s="124" t="s">
        <v>37</v>
      </c>
      <c r="B12" s="125"/>
      <c r="C12" s="125"/>
      <c r="D12" s="12">
        <v>550</v>
      </c>
      <c r="E12" s="14">
        <f t="shared" ref="E12:U12" si="1">SUM(E8:E11)</f>
        <v>21.099999999999998</v>
      </c>
      <c r="F12" s="14">
        <f t="shared" si="1"/>
        <v>21.299999999999997</v>
      </c>
      <c r="G12" s="14">
        <f t="shared" si="1"/>
        <v>77.2</v>
      </c>
      <c r="H12" s="14">
        <f t="shared" si="1"/>
        <v>601.11999999999989</v>
      </c>
      <c r="I12" s="14">
        <f t="shared" si="1"/>
        <v>0.30000000000000004</v>
      </c>
      <c r="J12" s="14">
        <f t="shared" si="1"/>
        <v>10.1</v>
      </c>
      <c r="K12" s="14">
        <f>SUM(K8:K11)</f>
        <v>201.8</v>
      </c>
      <c r="L12" s="14">
        <f t="shared" si="1"/>
        <v>1.1000000000000001</v>
      </c>
      <c r="M12" s="14">
        <f t="shared" si="1"/>
        <v>0.5</v>
      </c>
      <c r="N12" s="14">
        <f t="shared" si="1"/>
        <v>419.9</v>
      </c>
      <c r="O12" s="14">
        <f t="shared" si="1"/>
        <v>62.199999999999996</v>
      </c>
      <c r="P12" s="14">
        <f t="shared" si="1"/>
        <v>217</v>
      </c>
      <c r="Q12" s="14">
        <f t="shared" si="1"/>
        <v>5.8000000000000007</v>
      </c>
      <c r="R12" s="14">
        <f t="shared" si="1"/>
        <v>353.8</v>
      </c>
      <c r="S12" s="14">
        <f t="shared" si="1"/>
        <v>0.02</v>
      </c>
      <c r="T12" s="14">
        <f t="shared" si="1"/>
        <v>0.5</v>
      </c>
      <c r="U12" s="41">
        <f t="shared" si="1"/>
        <v>2.5000000000000001E-2</v>
      </c>
    </row>
    <row r="13" spans="1:21" ht="14.65" customHeight="1" x14ac:dyDescent="0.25">
      <c r="A13" s="17" t="s">
        <v>40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</row>
    <row r="14" spans="1:21" ht="12.4" customHeight="1" x14ac:dyDescent="0.25">
      <c r="A14" s="6">
        <v>2008</v>
      </c>
      <c r="B14" s="6">
        <v>2</v>
      </c>
      <c r="C14" s="7" t="s">
        <v>41</v>
      </c>
      <c r="D14" s="6">
        <v>100</v>
      </c>
      <c r="E14" s="53">
        <v>1.4</v>
      </c>
      <c r="F14" s="53">
        <v>0.2</v>
      </c>
      <c r="G14" s="53">
        <v>8.3000000000000007</v>
      </c>
      <c r="H14" s="9">
        <f t="shared" ref="H14:H18" si="2">E14*4.1+F14*9.3+G14*4.1</f>
        <v>41.63</v>
      </c>
      <c r="I14" s="8">
        <v>0</v>
      </c>
      <c r="J14" s="8">
        <v>3</v>
      </c>
      <c r="K14" s="8">
        <v>0</v>
      </c>
      <c r="L14" s="8">
        <v>0</v>
      </c>
      <c r="M14" s="8">
        <v>0</v>
      </c>
      <c r="N14" s="8">
        <v>13.8</v>
      </c>
      <c r="O14" s="10">
        <v>8.4</v>
      </c>
      <c r="P14" s="8">
        <v>14.4</v>
      </c>
      <c r="Q14" s="10">
        <v>0.4</v>
      </c>
      <c r="R14" s="8">
        <v>84.6</v>
      </c>
      <c r="S14" s="8">
        <v>0</v>
      </c>
      <c r="T14" s="8">
        <v>0</v>
      </c>
      <c r="U14" s="8">
        <v>0</v>
      </c>
    </row>
    <row r="15" spans="1:21" ht="30.75" customHeight="1" x14ac:dyDescent="0.25">
      <c r="A15" s="6">
        <v>2011</v>
      </c>
      <c r="B15" s="6">
        <v>102</v>
      </c>
      <c r="C15" s="7" t="s">
        <v>139</v>
      </c>
      <c r="D15" s="6">
        <v>250</v>
      </c>
      <c r="E15" s="8">
        <v>7.5</v>
      </c>
      <c r="F15" s="8">
        <v>6.9</v>
      </c>
      <c r="G15" s="8">
        <v>18.899999999999999</v>
      </c>
      <c r="H15" s="9">
        <f t="shared" si="2"/>
        <v>172.40999999999997</v>
      </c>
      <c r="I15" s="8">
        <v>0.2</v>
      </c>
      <c r="J15" s="8">
        <v>4.7</v>
      </c>
      <c r="K15" s="8">
        <v>0.3</v>
      </c>
      <c r="L15" s="8">
        <v>0</v>
      </c>
      <c r="M15" s="8">
        <v>0.1</v>
      </c>
      <c r="N15" s="8">
        <v>36.9</v>
      </c>
      <c r="O15" s="10">
        <v>33.799999999999997</v>
      </c>
      <c r="P15" s="8">
        <v>94</v>
      </c>
      <c r="Q15" s="10">
        <v>2.1</v>
      </c>
      <c r="R15" s="8">
        <v>6.5</v>
      </c>
      <c r="S15" s="8">
        <v>0.08</v>
      </c>
      <c r="T15" s="8">
        <v>0</v>
      </c>
      <c r="U15" s="8">
        <v>0</v>
      </c>
    </row>
    <row r="16" spans="1:21" ht="33" customHeight="1" x14ac:dyDescent="0.25">
      <c r="A16" s="6">
        <v>2008</v>
      </c>
      <c r="B16" s="6">
        <v>133</v>
      </c>
      <c r="C16" s="7" t="s">
        <v>162</v>
      </c>
      <c r="D16" s="6">
        <v>200</v>
      </c>
      <c r="E16" s="8">
        <v>16.399999999999999</v>
      </c>
      <c r="F16" s="8">
        <v>20.2</v>
      </c>
      <c r="G16" s="8">
        <v>57.2</v>
      </c>
      <c r="H16" s="9">
        <f t="shared" si="2"/>
        <v>489.62</v>
      </c>
      <c r="I16" s="8">
        <v>0.2</v>
      </c>
      <c r="J16" s="8">
        <v>12.2</v>
      </c>
      <c r="K16" s="18">
        <v>247.1</v>
      </c>
      <c r="L16" s="8">
        <v>4</v>
      </c>
      <c r="M16" s="8">
        <v>0.2</v>
      </c>
      <c r="N16" s="8">
        <v>98.4</v>
      </c>
      <c r="O16" s="10">
        <v>45.2</v>
      </c>
      <c r="P16" s="8">
        <v>166.4</v>
      </c>
      <c r="Q16" s="10">
        <v>0</v>
      </c>
      <c r="R16" s="8">
        <v>104.1</v>
      </c>
      <c r="S16" s="8">
        <v>0.3</v>
      </c>
      <c r="T16" s="8">
        <v>1.1000000000000001</v>
      </c>
      <c r="U16" s="8">
        <v>0</v>
      </c>
    </row>
    <row r="17" spans="1:21" ht="12.4" customHeight="1" x14ac:dyDescent="0.25">
      <c r="A17" s="6">
        <v>2008</v>
      </c>
      <c r="B17" s="6">
        <v>436</v>
      </c>
      <c r="C17" s="7" t="s">
        <v>45</v>
      </c>
      <c r="D17" s="6">
        <v>200</v>
      </c>
      <c r="E17" s="8">
        <v>0.1</v>
      </c>
      <c r="F17" s="8">
        <v>0</v>
      </c>
      <c r="G17" s="8">
        <v>19.5</v>
      </c>
      <c r="H17" s="9">
        <f t="shared" si="2"/>
        <v>80.359999999999985</v>
      </c>
      <c r="I17" s="8">
        <v>0</v>
      </c>
      <c r="J17" s="8">
        <v>3.4</v>
      </c>
      <c r="K17" s="8">
        <v>0</v>
      </c>
      <c r="L17" s="8">
        <v>0</v>
      </c>
      <c r="M17" s="8">
        <v>0</v>
      </c>
      <c r="N17" s="8">
        <v>29.7</v>
      </c>
      <c r="O17" s="10">
        <v>3.3</v>
      </c>
      <c r="P17" s="8">
        <v>2.9</v>
      </c>
      <c r="Q17" s="10">
        <v>0.1</v>
      </c>
      <c r="R17" s="8">
        <v>24.5</v>
      </c>
      <c r="S17" s="8">
        <v>0</v>
      </c>
      <c r="T17" s="8">
        <v>0.4</v>
      </c>
      <c r="U17" s="8">
        <v>0</v>
      </c>
    </row>
    <row r="18" spans="1:21" ht="12.4" customHeight="1" x14ac:dyDescent="0.25">
      <c r="A18" s="6">
        <v>2008</v>
      </c>
      <c r="B18" s="6" t="s">
        <v>35</v>
      </c>
      <c r="C18" s="7" t="s">
        <v>46</v>
      </c>
      <c r="D18" s="6">
        <v>50</v>
      </c>
      <c r="E18" s="8">
        <v>1.8</v>
      </c>
      <c r="F18" s="8">
        <v>0.4</v>
      </c>
      <c r="G18" s="8">
        <v>11.6</v>
      </c>
      <c r="H18" s="9">
        <f t="shared" si="2"/>
        <v>58.66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3.6</v>
      </c>
      <c r="O18" s="10">
        <v>3.8</v>
      </c>
      <c r="P18" s="8">
        <v>17.399999999999999</v>
      </c>
      <c r="Q18" s="10">
        <v>0.8</v>
      </c>
      <c r="R18" s="8">
        <v>27.2</v>
      </c>
      <c r="S18" s="8">
        <v>0.1</v>
      </c>
      <c r="T18" s="8">
        <v>0</v>
      </c>
      <c r="U18" s="8">
        <v>0</v>
      </c>
    </row>
    <row r="19" spans="1:21" ht="12.4" customHeight="1" x14ac:dyDescent="0.25">
      <c r="A19" s="124" t="s">
        <v>37</v>
      </c>
      <c r="B19" s="125"/>
      <c r="C19" s="125"/>
      <c r="D19" s="12">
        <v>800</v>
      </c>
      <c r="E19" s="14">
        <f t="shared" ref="E19:U19" si="3">SUM(E14:E18)</f>
        <v>27.2</v>
      </c>
      <c r="F19" s="14">
        <f t="shared" si="3"/>
        <v>27.7</v>
      </c>
      <c r="G19" s="14">
        <f t="shared" si="3"/>
        <v>115.5</v>
      </c>
      <c r="H19" s="14">
        <f t="shared" si="3"/>
        <v>842.68</v>
      </c>
      <c r="I19" s="14">
        <f t="shared" si="3"/>
        <v>0.4</v>
      </c>
      <c r="J19" s="14">
        <f t="shared" si="3"/>
        <v>23.299999999999997</v>
      </c>
      <c r="K19" s="19">
        <f>SUM(K14:K18)</f>
        <v>247.4</v>
      </c>
      <c r="L19" s="14">
        <f t="shared" si="3"/>
        <v>4</v>
      </c>
      <c r="M19" s="14">
        <f t="shared" si="3"/>
        <v>0.30000000000000004</v>
      </c>
      <c r="N19" s="14">
        <f t="shared" si="3"/>
        <v>182.4</v>
      </c>
      <c r="O19" s="14">
        <f t="shared" si="3"/>
        <v>94.5</v>
      </c>
      <c r="P19" s="14">
        <f t="shared" si="3"/>
        <v>295.09999999999997</v>
      </c>
      <c r="Q19" s="14">
        <f t="shared" si="3"/>
        <v>3.4000000000000004</v>
      </c>
      <c r="R19" s="14">
        <f t="shared" si="3"/>
        <v>246.89999999999998</v>
      </c>
      <c r="S19" s="14">
        <f t="shared" si="3"/>
        <v>0.48</v>
      </c>
      <c r="T19" s="14">
        <f t="shared" si="3"/>
        <v>1.5</v>
      </c>
      <c r="U19" s="14">
        <f t="shared" si="3"/>
        <v>0</v>
      </c>
    </row>
    <row r="20" spans="1:21" ht="12.4" customHeight="1" x14ac:dyDescent="0.25">
      <c r="A20" s="124" t="s">
        <v>47</v>
      </c>
      <c r="B20" s="125"/>
      <c r="C20" s="125"/>
      <c r="D20" s="126"/>
      <c r="E20" s="14">
        <f t="shared" ref="E20:U20" si="4">E12+E19</f>
        <v>48.3</v>
      </c>
      <c r="F20" s="14">
        <f t="shared" si="4"/>
        <v>49</v>
      </c>
      <c r="G20" s="14">
        <f t="shared" si="4"/>
        <v>192.7</v>
      </c>
      <c r="H20" s="14">
        <f t="shared" si="4"/>
        <v>1443.7999999999997</v>
      </c>
      <c r="I20" s="14">
        <f t="shared" si="4"/>
        <v>0.70000000000000007</v>
      </c>
      <c r="J20" s="14">
        <f t="shared" si="4"/>
        <v>33.4</v>
      </c>
      <c r="K20" s="14">
        <f t="shared" si="4"/>
        <v>449.20000000000005</v>
      </c>
      <c r="L20" s="14">
        <f t="shared" si="4"/>
        <v>5.0999999999999996</v>
      </c>
      <c r="M20" s="14">
        <f t="shared" si="4"/>
        <v>0.8</v>
      </c>
      <c r="N20" s="14">
        <f t="shared" si="4"/>
        <v>602.29999999999995</v>
      </c>
      <c r="O20" s="14">
        <f t="shared" si="4"/>
        <v>156.69999999999999</v>
      </c>
      <c r="P20" s="14">
        <f t="shared" si="4"/>
        <v>512.09999999999991</v>
      </c>
      <c r="Q20" s="14">
        <f t="shared" si="4"/>
        <v>9.2000000000000011</v>
      </c>
      <c r="R20" s="14">
        <f t="shared" si="4"/>
        <v>600.70000000000005</v>
      </c>
      <c r="S20" s="14">
        <f t="shared" si="4"/>
        <v>0.5</v>
      </c>
      <c r="T20" s="14">
        <f t="shared" si="4"/>
        <v>2</v>
      </c>
      <c r="U20" s="41">
        <f t="shared" si="4"/>
        <v>2.5000000000000001E-2</v>
      </c>
    </row>
    <row r="21" spans="1:21" ht="14.25" customHeight="1" x14ac:dyDescent="0.25">
      <c r="A21" s="124" t="s">
        <v>48</v>
      </c>
      <c r="B21" s="125"/>
      <c r="C21" s="125"/>
      <c r="D21" s="125"/>
      <c r="E21" s="21">
        <v>1</v>
      </c>
      <c r="F21" s="21">
        <v>1</v>
      </c>
      <c r="G21" s="21">
        <v>4</v>
      </c>
      <c r="H21" s="22" t="s">
        <v>35</v>
      </c>
      <c r="I21" s="22" t="s">
        <v>35</v>
      </c>
      <c r="J21" s="22" t="s">
        <v>35</v>
      </c>
      <c r="K21" s="22" t="s">
        <v>35</v>
      </c>
      <c r="L21" s="22" t="s">
        <v>35</v>
      </c>
      <c r="M21" s="22" t="s">
        <v>35</v>
      </c>
      <c r="N21" s="22" t="s">
        <v>35</v>
      </c>
      <c r="O21" s="22" t="s">
        <v>35</v>
      </c>
      <c r="P21" s="22" t="s">
        <v>35</v>
      </c>
      <c r="Q21" s="22" t="s">
        <v>35</v>
      </c>
      <c r="R21" s="22" t="s">
        <v>35</v>
      </c>
      <c r="S21" s="22" t="s">
        <v>35</v>
      </c>
      <c r="T21" s="22" t="s">
        <v>35</v>
      </c>
      <c r="U21" s="22" t="s">
        <v>35</v>
      </c>
    </row>
    <row r="22" spans="1:21" ht="14.25" customHeight="1" x14ac:dyDescent="0.25">
      <c r="A22" s="23"/>
      <c r="B22" s="23"/>
      <c r="C22" s="23"/>
      <c r="D22" s="23"/>
      <c r="E22" s="24"/>
      <c r="F22" s="24"/>
      <c r="G22" s="24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14.25" customHeight="1" x14ac:dyDescent="0.25">
      <c r="A23" s="23"/>
      <c r="B23" s="23"/>
      <c r="C23" s="23"/>
      <c r="D23" s="23"/>
      <c r="E23" s="24"/>
      <c r="F23" s="24"/>
      <c r="G23" s="2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4.25" customHeight="1" x14ac:dyDescent="0.25">
      <c r="A24" s="23"/>
      <c r="B24" s="23"/>
      <c r="C24" s="23"/>
      <c r="D24" s="23"/>
      <c r="E24" s="24"/>
      <c r="F24" s="24"/>
      <c r="G24" s="24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4.25" customHeight="1" x14ac:dyDescent="0.25">
      <c r="A25" s="23"/>
      <c r="B25" s="23"/>
      <c r="C25" s="23"/>
      <c r="D25" s="23"/>
      <c r="E25" s="24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4.25" customHeight="1" x14ac:dyDescent="0.25">
      <c r="A26" s="23"/>
      <c r="B26" s="23"/>
      <c r="C26" s="23"/>
      <c r="D26" s="23"/>
      <c r="E26" s="24"/>
      <c r="F26" s="24"/>
      <c r="G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4.25" customHeight="1" x14ac:dyDescent="0.25">
      <c r="A27" s="23"/>
      <c r="B27" s="23"/>
      <c r="C27" s="23"/>
      <c r="D27" s="23"/>
      <c r="E27" s="24"/>
      <c r="F27" s="24"/>
      <c r="G27" s="2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4.25" customHeight="1" x14ac:dyDescent="0.25">
      <c r="A28" s="23"/>
      <c r="B28" s="23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4.25" customHeight="1" x14ac:dyDescent="0.25">
      <c r="A29" s="132" t="s">
        <v>99</v>
      </c>
      <c r="B29" s="132"/>
      <c r="C29" s="132"/>
      <c r="D29" s="132" t="s">
        <v>98</v>
      </c>
      <c r="E29" s="132"/>
      <c r="F29" s="132"/>
      <c r="G29" s="132"/>
      <c r="H29" s="13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4.25" customHeight="1" x14ac:dyDescent="0.25">
      <c r="A30" s="132" t="s">
        <v>1</v>
      </c>
      <c r="B30" s="132"/>
      <c r="C30" s="132"/>
      <c r="D30" s="132" t="s">
        <v>2</v>
      </c>
      <c r="E30" s="132"/>
      <c r="F30" s="132"/>
      <c r="G30" s="132"/>
      <c r="H30" s="13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4.25" customHeight="1" x14ac:dyDescent="0.25">
      <c r="A31" s="144" t="s">
        <v>3</v>
      </c>
      <c r="B31" s="144"/>
      <c r="C31" s="144"/>
      <c r="D31" s="132" t="s">
        <v>140</v>
      </c>
      <c r="E31" s="132"/>
      <c r="F31" s="132"/>
      <c r="G31" s="132"/>
      <c r="H31" s="13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4.2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ht="33" customHeight="1" x14ac:dyDescent="0.25">
      <c r="A33" s="133" t="s">
        <v>5</v>
      </c>
      <c r="B33" s="133" t="s">
        <v>6</v>
      </c>
      <c r="C33" s="135" t="s">
        <v>7</v>
      </c>
      <c r="D33" s="133" t="s">
        <v>8</v>
      </c>
      <c r="E33" s="129" t="s">
        <v>9</v>
      </c>
      <c r="F33" s="130"/>
      <c r="G33" s="131"/>
      <c r="H33" s="127" t="s">
        <v>10</v>
      </c>
      <c r="I33" s="129" t="s">
        <v>11</v>
      </c>
      <c r="J33" s="130"/>
      <c r="K33" s="130"/>
      <c r="L33" s="130"/>
      <c r="M33" s="131"/>
      <c r="N33" s="129" t="s">
        <v>12</v>
      </c>
      <c r="O33" s="130"/>
      <c r="P33" s="130"/>
      <c r="Q33" s="130"/>
      <c r="R33" s="130"/>
      <c r="S33" s="130"/>
      <c r="T33" s="130"/>
      <c r="U33" s="131"/>
    </row>
    <row r="34" spans="1:21" ht="31.15" customHeight="1" x14ac:dyDescent="0.25">
      <c r="A34" s="134"/>
      <c r="B34" s="134"/>
      <c r="C34" s="136"/>
      <c r="D34" s="134"/>
      <c r="E34" s="1" t="s">
        <v>13</v>
      </c>
      <c r="F34" s="1" t="s">
        <v>14</v>
      </c>
      <c r="G34" s="1" t="s">
        <v>15</v>
      </c>
      <c r="H34" s="128"/>
      <c r="I34" s="1" t="s">
        <v>16</v>
      </c>
      <c r="J34" s="1" t="s">
        <v>17</v>
      </c>
      <c r="K34" s="1" t="s">
        <v>18</v>
      </c>
      <c r="L34" s="1" t="s">
        <v>19</v>
      </c>
      <c r="M34" s="1" t="s">
        <v>20</v>
      </c>
      <c r="N34" s="1" t="s">
        <v>21</v>
      </c>
      <c r="O34" s="2" t="s">
        <v>22</v>
      </c>
      <c r="P34" s="1" t="s">
        <v>23</v>
      </c>
      <c r="Q34" s="2" t="s">
        <v>24</v>
      </c>
      <c r="R34" s="1" t="s">
        <v>25</v>
      </c>
      <c r="S34" s="1" t="s">
        <v>26</v>
      </c>
      <c r="T34" s="1" t="s">
        <v>27</v>
      </c>
      <c r="U34" s="1" t="s">
        <v>28</v>
      </c>
    </row>
    <row r="35" spans="1:21" ht="14.65" customHeight="1" x14ac:dyDescent="0.25">
      <c r="A35" s="150" t="s">
        <v>29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2"/>
    </row>
    <row r="36" spans="1:21" ht="23.45" customHeight="1" x14ac:dyDescent="0.25">
      <c r="A36" s="6">
        <v>2008</v>
      </c>
      <c r="B36" s="6">
        <v>214</v>
      </c>
      <c r="C36" s="7" t="s">
        <v>145</v>
      </c>
      <c r="D36" s="6">
        <v>200</v>
      </c>
      <c r="E36" s="8">
        <v>15.8</v>
      </c>
      <c r="F36" s="8">
        <v>9.1</v>
      </c>
      <c r="G36" s="8">
        <v>44.8</v>
      </c>
      <c r="H36" s="9">
        <f>E36*4.1+F36*9.3+G36*4.1</f>
        <v>333.09000000000003</v>
      </c>
      <c r="I36" s="8">
        <v>0.2</v>
      </c>
      <c r="J36" s="8">
        <v>0.2</v>
      </c>
      <c r="K36" s="18">
        <v>159.19999999999999</v>
      </c>
      <c r="L36" s="8">
        <v>0.1</v>
      </c>
      <c r="M36" s="8">
        <v>0.4</v>
      </c>
      <c r="N36" s="8">
        <v>57</v>
      </c>
      <c r="O36" s="10">
        <v>31.1</v>
      </c>
      <c r="P36" s="8">
        <v>99.1</v>
      </c>
      <c r="Q36" s="10">
        <v>0</v>
      </c>
      <c r="R36" s="8">
        <v>0</v>
      </c>
      <c r="S36" s="8">
        <v>0.12</v>
      </c>
      <c r="T36" s="8">
        <v>0.5</v>
      </c>
      <c r="U36" s="27">
        <v>2.5000000000000001E-2</v>
      </c>
    </row>
    <row r="37" spans="1:21" ht="22.9" customHeight="1" x14ac:dyDescent="0.25">
      <c r="A37" s="6">
        <v>2008</v>
      </c>
      <c r="B37" s="6">
        <v>431</v>
      </c>
      <c r="C37" s="7" t="s">
        <v>50</v>
      </c>
      <c r="D37" s="6" t="s">
        <v>51</v>
      </c>
      <c r="E37" s="8">
        <v>0</v>
      </c>
      <c r="F37" s="8">
        <v>0</v>
      </c>
      <c r="G37" s="8">
        <v>9.8000000000000007</v>
      </c>
      <c r="H37" s="9">
        <f>E37*4.1+F37*9.3+G37*4.1</f>
        <v>40.18</v>
      </c>
      <c r="I37" s="8">
        <v>0</v>
      </c>
      <c r="J37" s="8">
        <v>0.8</v>
      </c>
      <c r="K37" s="8">
        <v>0</v>
      </c>
      <c r="L37" s="8">
        <v>0</v>
      </c>
      <c r="M37" s="8">
        <v>0</v>
      </c>
      <c r="N37" s="8">
        <v>7.4</v>
      </c>
      <c r="O37" s="10">
        <v>1.8</v>
      </c>
      <c r="P37" s="8">
        <v>1</v>
      </c>
      <c r="Q37" s="10">
        <v>0</v>
      </c>
      <c r="R37" s="8">
        <v>8.9</v>
      </c>
      <c r="S37" s="8">
        <v>0</v>
      </c>
      <c r="T37" s="8">
        <v>0</v>
      </c>
      <c r="U37" s="8">
        <v>0</v>
      </c>
    </row>
    <row r="38" spans="1:21" ht="12.4" customHeight="1" x14ac:dyDescent="0.25">
      <c r="A38" s="6">
        <v>2008</v>
      </c>
      <c r="B38" s="6"/>
      <c r="C38" s="7" t="s">
        <v>79</v>
      </c>
      <c r="D38" s="6">
        <v>50</v>
      </c>
      <c r="E38" s="8">
        <v>1.8</v>
      </c>
      <c r="F38" s="8">
        <v>9.1999999999999993</v>
      </c>
      <c r="G38" s="8">
        <v>12.4</v>
      </c>
      <c r="H38" s="9">
        <f t="shared" ref="H38" si="5">E38*4.1+F38*9.3+G38*4.1</f>
        <v>143.78</v>
      </c>
      <c r="I38" s="8">
        <v>0</v>
      </c>
      <c r="J38" s="8">
        <v>0</v>
      </c>
      <c r="K38" s="8">
        <v>0.1</v>
      </c>
      <c r="L38" s="8">
        <v>0.2</v>
      </c>
      <c r="M38" s="8">
        <v>0</v>
      </c>
      <c r="N38" s="8">
        <v>5</v>
      </c>
      <c r="O38" s="10">
        <v>2.6</v>
      </c>
      <c r="P38" s="8">
        <v>14.9</v>
      </c>
      <c r="Q38" s="10">
        <v>0.2</v>
      </c>
      <c r="R38" s="8">
        <v>19.899999999999999</v>
      </c>
      <c r="S38" s="8">
        <v>0</v>
      </c>
      <c r="T38" s="8">
        <v>0</v>
      </c>
      <c r="U38" s="8">
        <v>0</v>
      </c>
    </row>
    <row r="39" spans="1:21" ht="12.4" customHeight="1" x14ac:dyDescent="0.25">
      <c r="A39" s="6">
        <v>2008</v>
      </c>
      <c r="B39" s="6" t="s">
        <v>35</v>
      </c>
      <c r="C39" s="7" t="s">
        <v>36</v>
      </c>
      <c r="D39" s="6">
        <v>120</v>
      </c>
      <c r="E39" s="8">
        <v>0.5</v>
      </c>
      <c r="F39" s="8">
        <v>0.5</v>
      </c>
      <c r="G39" s="8">
        <v>10.199999999999999</v>
      </c>
      <c r="H39" s="9">
        <f>E39*4.1+F39*9.3+G39*4.1</f>
        <v>48.519999999999996</v>
      </c>
      <c r="I39" s="8">
        <v>0</v>
      </c>
      <c r="J39" s="8">
        <v>10</v>
      </c>
      <c r="K39" s="8">
        <v>0</v>
      </c>
      <c r="L39" s="8">
        <v>0</v>
      </c>
      <c r="M39" s="8">
        <v>0</v>
      </c>
      <c r="N39" s="8">
        <v>16</v>
      </c>
      <c r="O39" s="10">
        <v>8</v>
      </c>
      <c r="P39" s="8">
        <v>11</v>
      </c>
      <c r="Q39" s="10">
        <v>2.2000000000000002</v>
      </c>
      <c r="R39" s="8">
        <v>278</v>
      </c>
      <c r="S39" s="8">
        <v>0.02</v>
      </c>
      <c r="T39" s="8">
        <v>0</v>
      </c>
      <c r="U39" s="8">
        <v>0</v>
      </c>
    </row>
    <row r="40" spans="1:21" ht="12.4" customHeight="1" x14ac:dyDescent="0.25">
      <c r="A40" s="124" t="s">
        <v>37</v>
      </c>
      <c r="B40" s="125"/>
      <c r="C40" s="125"/>
      <c r="D40" s="12">
        <v>550</v>
      </c>
      <c r="E40" s="13">
        <f t="shared" ref="E40:U40" si="6">SUM(E36:E39)</f>
        <v>18.100000000000001</v>
      </c>
      <c r="F40" s="13">
        <f t="shared" si="6"/>
        <v>18.799999999999997</v>
      </c>
      <c r="G40" s="13">
        <f t="shared" si="6"/>
        <v>77.2</v>
      </c>
      <c r="H40" s="13">
        <f t="shared" si="6"/>
        <v>565.57000000000005</v>
      </c>
      <c r="I40" s="13">
        <f t="shared" si="6"/>
        <v>0.2</v>
      </c>
      <c r="J40" s="28">
        <f t="shared" si="6"/>
        <v>11</v>
      </c>
      <c r="K40" s="29">
        <f t="shared" si="6"/>
        <v>159.29999999999998</v>
      </c>
      <c r="L40" s="13">
        <f t="shared" si="6"/>
        <v>0.30000000000000004</v>
      </c>
      <c r="M40" s="13">
        <f t="shared" si="6"/>
        <v>0.4</v>
      </c>
      <c r="N40" s="29">
        <f t="shared" si="6"/>
        <v>85.4</v>
      </c>
      <c r="O40" s="13">
        <f t="shared" si="6"/>
        <v>43.5</v>
      </c>
      <c r="P40" s="13">
        <f t="shared" si="6"/>
        <v>126</v>
      </c>
      <c r="Q40" s="13">
        <f t="shared" si="6"/>
        <v>2.4000000000000004</v>
      </c>
      <c r="R40" s="13">
        <f t="shared" si="6"/>
        <v>306.8</v>
      </c>
      <c r="S40" s="13">
        <f t="shared" si="6"/>
        <v>0.13999999999999999</v>
      </c>
      <c r="T40" s="29">
        <f t="shared" si="6"/>
        <v>0.5</v>
      </c>
      <c r="U40" s="41">
        <f t="shared" si="6"/>
        <v>2.5000000000000001E-2</v>
      </c>
    </row>
    <row r="41" spans="1:21" ht="14.65" customHeight="1" x14ac:dyDescent="0.25">
      <c r="A41" s="150" t="s">
        <v>40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2"/>
    </row>
    <row r="42" spans="1:21" ht="12.4" customHeight="1" x14ac:dyDescent="0.25">
      <c r="A42" s="6">
        <v>2008</v>
      </c>
      <c r="B42" s="6">
        <v>3</v>
      </c>
      <c r="C42" s="7" t="s">
        <v>55</v>
      </c>
      <c r="D42" s="6">
        <v>100</v>
      </c>
      <c r="E42" s="8">
        <v>1.1000000000000001</v>
      </c>
      <c r="F42" s="8">
        <v>0.2</v>
      </c>
      <c r="G42" s="8">
        <v>3.8</v>
      </c>
      <c r="H42" s="9">
        <f t="shared" ref="H42:H44" si="7">E42*4.1+F42*9.3+G42*4.1</f>
        <v>21.95</v>
      </c>
      <c r="I42" s="8">
        <v>0</v>
      </c>
      <c r="J42" s="8">
        <v>21.4</v>
      </c>
      <c r="K42" s="8">
        <v>97.5</v>
      </c>
      <c r="L42" s="8">
        <v>0</v>
      </c>
      <c r="M42" s="8">
        <v>0</v>
      </c>
      <c r="N42" s="8">
        <v>38.4</v>
      </c>
      <c r="O42" s="10">
        <v>32.5</v>
      </c>
      <c r="P42" s="8">
        <v>87.6</v>
      </c>
      <c r="Q42" s="10">
        <v>1.6</v>
      </c>
      <c r="R42" s="8">
        <v>198.4</v>
      </c>
      <c r="S42" s="8">
        <v>0.02</v>
      </c>
      <c r="T42" s="8">
        <v>0</v>
      </c>
      <c r="U42" s="8">
        <v>0</v>
      </c>
    </row>
    <row r="43" spans="1:21" ht="32.450000000000003" customHeight="1" x14ac:dyDescent="0.25">
      <c r="A43" s="6">
        <v>2011</v>
      </c>
      <c r="B43" s="6">
        <v>88</v>
      </c>
      <c r="C43" s="7" t="s">
        <v>138</v>
      </c>
      <c r="D43" s="6">
        <v>250</v>
      </c>
      <c r="E43" s="8">
        <v>5</v>
      </c>
      <c r="F43" s="8">
        <v>9</v>
      </c>
      <c r="G43" s="8">
        <v>29.4</v>
      </c>
      <c r="H43" s="9">
        <f t="shared" si="7"/>
        <v>224.73999999999998</v>
      </c>
      <c r="I43" s="8">
        <v>0.1</v>
      </c>
      <c r="J43" s="8">
        <v>3.6</v>
      </c>
      <c r="K43" s="8">
        <v>92.7</v>
      </c>
      <c r="L43" s="8">
        <v>0</v>
      </c>
      <c r="M43" s="8">
        <v>0.1</v>
      </c>
      <c r="N43" s="8">
        <v>57.4</v>
      </c>
      <c r="O43" s="10">
        <v>25.2</v>
      </c>
      <c r="P43" s="8">
        <v>65.099999999999994</v>
      </c>
      <c r="Q43" s="10">
        <v>1.2</v>
      </c>
      <c r="R43" s="8">
        <v>7.8</v>
      </c>
      <c r="S43" s="8">
        <v>0.03</v>
      </c>
      <c r="T43" s="8">
        <v>0</v>
      </c>
      <c r="U43" s="8">
        <v>0</v>
      </c>
    </row>
    <row r="44" spans="1:21" ht="23.45" customHeight="1" x14ac:dyDescent="0.25">
      <c r="A44" s="6">
        <v>2011</v>
      </c>
      <c r="B44" s="6">
        <v>291</v>
      </c>
      <c r="C44" s="7" t="s">
        <v>163</v>
      </c>
      <c r="D44" s="6">
        <v>200</v>
      </c>
      <c r="E44" s="8">
        <v>18.2</v>
      </c>
      <c r="F44" s="8">
        <v>18.7</v>
      </c>
      <c r="G44" s="8">
        <v>50.4</v>
      </c>
      <c r="H44" s="9">
        <f t="shared" si="7"/>
        <v>455.16999999999996</v>
      </c>
      <c r="I44" s="8">
        <v>0.3</v>
      </c>
      <c r="J44" s="8">
        <v>0.5</v>
      </c>
      <c r="K44" s="8">
        <v>101.1</v>
      </c>
      <c r="L44" s="8">
        <v>5.2</v>
      </c>
      <c r="M44" s="8">
        <v>0.37</v>
      </c>
      <c r="N44" s="8">
        <v>414.1</v>
      </c>
      <c r="O44" s="10">
        <v>44.5</v>
      </c>
      <c r="P44" s="8">
        <v>305.10000000000002</v>
      </c>
      <c r="Q44" s="10">
        <v>3.2</v>
      </c>
      <c r="R44" s="8">
        <v>59.1</v>
      </c>
      <c r="S44" s="8">
        <v>0.3</v>
      </c>
      <c r="T44" s="8">
        <v>1.5</v>
      </c>
      <c r="U44" s="8">
        <v>0</v>
      </c>
    </row>
    <row r="45" spans="1:21" ht="21.75" customHeight="1" x14ac:dyDescent="0.25">
      <c r="A45" s="6">
        <v>2008</v>
      </c>
      <c r="B45" s="6">
        <v>430</v>
      </c>
      <c r="C45" s="7" t="s">
        <v>31</v>
      </c>
      <c r="D45" s="6" t="s">
        <v>32</v>
      </c>
      <c r="E45" s="8">
        <v>0</v>
      </c>
      <c r="F45" s="8">
        <v>0</v>
      </c>
      <c r="G45" s="8">
        <v>21.6</v>
      </c>
      <c r="H45" s="9">
        <f>E45*4.1+F45*9.3+G45*4.1</f>
        <v>88.56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5.9</v>
      </c>
      <c r="O45" s="10">
        <v>1.3</v>
      </c>
      <c r="P45" s="8">
        <v>0</v>
      </c>
      <c r="Q45" s="10">
        <v>0</v>
      </c>
      <c r="R45" s="8">
        <v>0.7</v>
      </c>
      <c r="S45" s="8">
        <v>0</v>
      </c>
      <c r="T45" s="8">
        <v>0</v>
      </c>
      <c r="U45" s="8">
        <v>0</v>
      </c>
    </row>
    <row r="46" spans="1:21" ht="12.4" customHeight="1" x14ac:dyDescent="0.25">
      <c r="A46" s="6">
        <v>2008</v>
      </c>
      <c r="B46" s="6" t="s">
        <v>35</v>
      </c>
      <c r="C46" s="7" t="s">
        <v>46</v>
      </c>
      <c r="D46" s="6">
        <v>50</v>
      </c>
      <c r="E46" s="8">
        <v>2.6</v>
      </c>
      <c r="F46" s="8">
        <v>0.4</v>
      </c>
      <c r="G46" s="8">
        <v>16.7</v>
      </c>
      <c r="H46" s="9">
        <f t="shared" ref="H46" si="8">E46*4.1+F46*9.3+G46*4.1</f>
        <v>82.84999999999998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3.6</v>
      </c>
      <c r="O46" s="10">
        <v>3.8</v>
      </c>
      <c r="P46" s="8">
        <v>17.399999999999999</v>
      </c>
      <c r="Q46" s="10">
        <v>0.8</v>
      </c>
      <c r="R46" s="8">
        <v>27.2</v>
      </c>
      <c r="S46" s="8">
        <v>0.1</v>
      </c>
      <c r="T46" s="8">
        <v>0</v>
      </c>
      <c r="U46" s="8">
        <v>0</v>
      </c>
    </row>
    <row r="47" spans="1:21" ht="12.4" customHeight="1" x14ac:dyDescent="0.25">
      <c r="A47" s="124" t="s">
        <v>37</v>
      </c>
      <c r="B47" s="125"/>
      <c r="C47" s="125"/>
      <c r="D47" s="12">
        <v>800</v>
      </c>
      <c r="E47" s="13">
        <f t="shared" ref="E47:U47" si="9">SUM(E42:E46)</f>
        <v>26.9</v>
      </c>
      <c r="F47" s="13">
        <f t="shared" si="9"/>
        <v>28.299999999999997</v>
      </c>
      <c r="G47" s="13">
        <f t="shared" si="9"/>
        <v>121.89999999999999</v>
      </c>
      <c r="H47" s="13">
        <f>SUM(H42:H46)</f>
        <v>873.26999999999987</v>
      </c>
      <c r="I47" s="13">
        <f t="shared" si="9"/>
        <v>0.4</v>
      </c>
      <c r="J47" s="28">
        <f>SUM(J42:J46)</f>
        <v>25.5</v>
      </c>
      <c r="K47" s="29">
        <f t="shared" si="9"/>
        <v>291.29999999999995</v>
      </c>
      <c r="L47" s="13">
        <f t="shared" si="9"/>
        <v>5.2</v>
      </c>
      <c r="M47" s="13">
        <f t="shared" si="9"/>
        <v>0.47</v>
      </c>
      <c r="N47" s="29">
        <f>SUM(N42:N46)</f>
        <v>519.40000000000009</v>
      </c>
      <c r="O47" s="28">
        <f t="shared" si="9"/>
        <v>107.3</v>
      </c>
      <c r="P47" s="28">
        <f t="shared" si="9"/>
        <v>475.2</v>
      </c>
      <c r="Q47" s="13">
        <f t="shared" si="9"/>
        <v>6.8</v>
      </c>
      <c r="R47" s="13">
        <f t="shared" si="9"/>
        <v>293.2</v>
      </c>
      <c r="S47" s="13">
        <f>SUM(S42:S46)</f>
        <v>0.44999999999999996</v>
      </c>
      <c r="T47" s="28">
        <f t="shared" si="9"/>
        <v>1.5</v>
      </c>
      <c r="U47" s="13">
        <f t="shared" si="9"/>
        <v>0</v>
      </c>
    </row>
    <row r="48" spans="1:21" ht="12.4" customHeight="1" x14ac:dyDescent="0.25">
      <c r="A48" s="124" t="s">
        <v>47</v>
      </c>
      <c r="B48" s="125"/>
      <c r="C48" s="125"/>
      <c r="D48" s="126"/>
      <c r="E48" s="13">
        <f t="shared" ref="E48:U48" si="10">E40+E47</f>
        <v>45</v>
      </c>
      <c r="F48" s="13">
        <f t="shared" si="10"/>
        <v>47.099999999999994</v>
      </c>
      <c r="G48" s="13">
        <f t="shared" si="10"/>
        <v>199.1</v>
      </c>
      <c r="H48" s="13">
        <f t="shared" si="10"/>
        <v>1438.84</v>
      </c>
      <c r="I48" s="13">
        <f t="shared" si="10"/>
        <v>0.60000000000000009</v>
      </c>
      <c r="J48" s="28">
        <f t="shared" si="10"/>
        <v>36.5</v>
      </c>
      <c r="K48" s="28">
        <f t="shared" si="10"/>
        <v>450.59999999999991</v>
      </c>
      <c r="L48" s="13">
        <f t="shared" si="10"/>
        <v>5.5</v>
      </c>
      <c r="M48" s="13">
        <f t="shared" si="10"/>
        <v>0.87</v>
      </c>
      <c r="N48" s="13">
        <f t="shared" si="10"/>
        <v>604.80000000000007</v>
      </c>
      <c r="O48" s="28">
        <f t="shared" si="10"/>
        <v>150.80000000000001</v>
      </c>
      <c r="P48" s="13">
        <f t="shared" si="10"/>
        <v>601.20000000000005</v>
      </c>
      <c r="Q48" s="13">
        <f t="shared" si="10"/>
        <v>9.1999999999999993</v>
      </c>
      <c r="R48" s="13">
        <f t="shared" si="10"/>
        <v>600</v>
      </c>
      <c r="S48" s="13">
        <f t="shared" si="10"/>
        <v>0.59</v>
      </c>
      <c r="T48" s="13">
        <f t="shared" si="10"/>
        <v>2</v>
      </c>
      <c r="U48" s="41">
        <f t="shared" si="10"/>
        <v>2.5000000000000001E-2</v>
      </c>
    </row>
    <row r="49" spans="1:21" ht="14.25" customHeight="1" x14ac:dyDescent="0.25">
      <c r="A49" s="142" t="s">
        <v>48</v>
      </c>
      <c r="B49" s="143"/>
      <c r="C49" s="143"/>
      <c r="D49" s="143"/>
      <c r="E49" s="30">
        <v>1</v>
      </c>
      <c r="F49" s="30">
        <v>4</v>
      </c>
      <c r="G49" s="30">
        <v>4</v>
      </c>
      <c r="H49" s="22" t="s">
        <v>35</v>
      </c>
      <c r="I49" s="22" t="s">
        <v>35</v>
      </c>
      <c r="J49" s="22" t="s">
        <v>35</v>
      </c>
      <c r="K49" s="22" t="s">
        <v>35</v>
      </c>
      <c r="L49" s="22" t="s">
        <v>35</v>
      </c>
      <c r="M49" s="22" t="s">
        <v>35</v>
      </c>
      <c r="N49" s="22" t="s">
        <v>35</v>
      </c>
      <c r="O49" s="22" t="s">
        <v>35</v>
      </c>
      <c r="P49" s="22" t="s">
        <v>35</v>
      </c>
      <c r="Q49" s="22" t="s">
        <v>35</v>
      </c>
      <c r="R49" s="22" t="s">
        <v>35</v>
      </c>
      <c r="S49" s="22" t="s">
        <v>35</v>
      </c>
      <c r="T49" s="22" t="s">
        <v>35</v>
      </c>
      <c r="U49" s="22" t="s">
        <v>35</v>
      </c>
    </row>
    <row r="50" spans="1:21" ht="14.25" customHeight="1" x14ac:dyDescent="0.25">
      <c r="A50" s="23"/>
      <c r="B50" s="23"/>
      <c r="C50" s="23"/>
      <c r="D50" s="23"/>
      <c r="E50" s="24"/>
      <c r="F50" s="24"/>
      <c r="G50" s="24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4.25" customHeight="1" x14ac:dyDescent="0.25">
      <c r="A51" s="23"/>
      <c r="B51" s="23"/>
      <c r="C51" s="23"/>
      <c r="D51" s="23"/>
      <c r="E51" s="24"/>
      <c r="F51" s="24"/>
      <c r="G51" s="24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4.25" customHeight="1" x14ac:dyDescent="0.25">
      <c r="A52" s="23"/>
      <c r="B52" s="23"/>
      <c r="C52" s="23"/>
      <c r="D52" s="23"/>
      <c r="E52" s="24"/>
      <c r="F52" s="24"/>
      <c r="G52" s="24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4.25" customHeight="1" x14ac:dyDescent="0.25">
      <c r="A53" s="23"/>
      <c r="B53" s="23"/>
      <c r="C53" s="23"/>
      <c r="D53" s="23"/>
      <c r="E53" s="24"/>
      <c r="F53" s="24"/>
      <c r="G53" s="24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4.25" customHeight="1" x14ac:dyDescent="0.25">
      <c r="A54" s="23"/>
      <c r="B54" s="23"/>
      <c r="C54" s="23"/>
      <c r="D54" s="23"/>
      <c r="E54" s="24"/>
      <c r="F54" s="24"/>
      <c r="G54" s="24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4.25" customHeight="1" x14ac:dyDescent="0.25">
      <c r="A55" s="23"/>
      <c r="B55" s="23"/>
      <c r="C55" s="23"/>
      <c r="D55" s="23"/>
      <c r="E55" s="24"/>
      <c r="F55" s="24"/>
      <c r="G55" s="24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4.25" customHeight="1" x14ac:dyDescent="0.25">
      <c r="A56" s="23"/>
      <c r="B56" s="23"/>
      <c r="C56" s="23"/>
      <c r="D56" s="23"/>
      <c r="E56" s="24"/>
      <c r="F56" s="24"/>
      <c r="G56" s="24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4.25" customHeight="1" x14ac:dyDescent="0.25">
      <c r="A57" s="132" t="s">
        <v>101</v>
      </c>
      <c r="B57" s="132"/>
      <c r="C57" s="132"/>
      <c r="D57" s="132" t="s">
        <v>102</v>
      </c>
      <c r="E57" s="132"/>
      <c r="F57" s="132"/>
      <c r="G57" s="132"/>
      <c r="H57" s="13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4.25" customHeight="1" x14ac:dyDescent="0.25">
      <c r="A58" s="132" t="s">
        <v>1</v>
      </c>
      <c r="B58" s="132"/>
      <c r="C58" s="132"/>
      <c r="D58" s="132" t="s">
        <v>2</v>
      </c>
      <c r="E58" s="132"/>
      <c r="F58" s="132"/>
      <c r="G58" s="132"/>
      <c r="H58" s="13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25" customHeight="1" x14ac:dyDescent="0.25">
      <c r="A59" s="144" t="s">
        <v>3</v>
      </c>
      <c r="B59" s="144"/>
      <c r="C59" s="144"/>
      <c r="D59" s="132" t="s">
        <v>140</v>
      </c>
      <c r="E59" s="132"/>
      <c r="F59" s="132"/>
      <c r="G59" s="132"/>
      <c r="H59" s="13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3.5" customHeight="1" x14ac:dyDescent="0.25">
      <c r="A60" s="145" t="s">
        <v>5</v>
      </c>
      <c r="B60" s="145" t="s">
        <v>6</v>
      </c>
      <c r="C60" s="146" t="s">
        <v>7</v>
      </c>
      <c r="D60" s="145" t="s">
        <v>8</v>
      </c>
      <c r="E60" s="136" t="s">
        <v>9</v>
      </c>
      <c r="F60" s="147"/>
      <c r="G60" s="148"/>
      <c r="H60" s="127" t="s">
        <v>10</v>
      </c>
      <c r="I60" s="129" t="s">
        <v>11</v>
      </c>
      <c r="J60" s="130"/>
      <c r="K60" s="130"/>
      <c r="L60" s="130"/>
      <c r="M60" s="131"/>
      <c r="N60" s="129" t="s">
        <v>12</v>
      </c>
      <c r="O60" s="130"/>
      <c r="P60" s="130"/>
      <c r="Q60" s="130"/>
      <c r="R60" s="130"/>
      <c r="S60" s="130"/>
      <c r="T60" s="130"/>
      <c r="U60" s="131"/>
    </row>
    <row r="61" spans="1:21" ht="34.15" customHeight="1" x14ac:dyDescent="0.25">
      <c r="A61" s="134"/>
      <c r="B61" s="134"/>
      <c r="C61" s="136"/>
      <c r="D61" s="134"/>
      <c r="E61" s="1" t="s">
        <v>13</v>
      </c>
      <c r="F61" s="1" t="s">
        <v>14</v>
      </c>
      <c r="G61" s="1" t="s">
        <v>15</v>
      </c>
      <c r="H61" s="128"/>
      <c r="I61" s="1" t="s">
        <v>16</v>
      </c>
      <c r="J61" s="1" t="s">
        <v>17</v>
      </c>
      <c r="K61" s="1" t="s">
        <v>18</v>
      </c>
      <c r="L61" s="1" t="s">
        <v>19</v>
      </c>
      <c r="M61" s="1" t="s">
        <v>20</v>
      </c>
      <c r="N61" s="1" t="s">
        <v>21</v>
      </c>
      <c r="O61" s="2" t="s">
        <v>22</v>
      </c>
      <c r="P61" s="1" t="s">
        <v>23</v>
      </c>
      <c r="Q61" s="2" t="s">
        <v>24</v>
      </c>
      <c r="R61" s="1" t="s">
        <v>25</v>
      </c>
      <c r="S61" s="1" t="s">
        <v>26</v>
      </c>
      <c r="T61" s="1" t="s">
        <v>27</v>
      </c>
      <c r="U61" s="1" t="s">
        <v>28</v>
      </c>
    </row>
    <row r="62" spans="1:21" ht="14.65" customHeight="1" x14ac:dyDescent="0.25">
      <c r="A62" s="3" t="s">
        <v>29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</row>
    <row r="63" spans="1:21" ht="35.450000000000003" customHeight="1" x14ac:dyDescent="0.25">
      <c r="A63" s="6">
        <v>2011</v>
      </c>
      <c r="B63" s="6">
        <v>223</v>
      </c>
      <c r="C63" s="7" t="s">
        <v>164</v>
      </c>
      <c r="D63" s="6">
        <v>200</v>
      </c>
      <c r="E63" s="8">
        <v>15.9</v>
      </c>
      <c r="F63" s="8">
        <v>18.100000000000001</v>
      </c>
      <c r="G63" s="8">
        <v>35.200000000000003</v>
      </c>
      <c r="H63" s="9">
        <f t="shared" ref="H63:H65" si="11">E63*4.1+F63*9.3+G63*4.1</f>
        <v>377.84000000000003</v>
      </c>
      <c r="I63" s="8">
        <v>0.2</v>
      </c>
      <c r="J63" s="8">
        <v>4.2</v>
      </c>
      <c r="K63" s="18">
        <v>152.1</v>
      </c>
      <c r="L63" s="8">
        <v>2.5</v>
      </c>
      <c r="M63" s="8">
        <v>0.4</v>
      </c>
      <c r="N63" s="8">
        <v>160.69999999999999</v>
      </c>
      <c r="O63" s="10">
        <v>48.2</v>
      </c>
      <c r="P63" s="8">
        <v>181.4</v>
      </c>
      <c r="Q63" s="10">
        <v>4</v>
      </c>
      <c r="R63" s="8">
        <v>248.7</v>
      </c>
      <c r="S63" s="8">
        <v>0</v>
      </c>
      <c r="T63" s="8">
        <v>1</v>
      </c>
      <c r="U63" s="40">
        <v>2.5000000000000001E-2</v>
      </c>
    </row>
    <row r="64" spans="1:21" ht="12.4" customHeight="1" x14ac:dyDescent="0.25">
      <c r="A64" s="6">
        <v>2008</v>
      </c>
      <c r="B64" s="6">
        <v>430</v>
      </c>
      <c r="C64" s="7" t="s">
        <v>31</v>
      </c>
      <c r="D64" s="6" t="s">
        <v>32</v>
      </c>
      <c r="E64" s="8">
        <v>0</v>
      </c>
      <c r="F64" s="8">
        <v>0</v>
      </c>
      <c r="G64" s="8">
        <v>9.6999999999999993</v>
      </c>
      <c r="H64" s="9">
        <f t="shared" si="11"/>
        <v>39.769999999999996</v>
      </c>
      <c r="I64" s="8">
        <v>0</v>
      </c>
      <c r="J64" s="8">
        <v>0</v>
      </c>
      <c r="K64" s="18">
        <v>0</v>
      </c>
      <c r="L64" s="8">
        <v>0</v>
      </c>
      <c r="M64" s="8">
        <v>0</v>
      </c>
      <c r="N64" s="8">
        <v>5.9</v>
      </c>
      <c r="O64" s="10">
        <v>1.3</v>
      </c>
      <c r="P64" s="8">
        <v>0</v>
      </c>
      <c r="Q64" s="10">
        <v>0</v>
      </c>
      <c r="R64" s="8">
        <v>0.7</v>
      </c>
      <c r="S64" s="8">
        <v>0</v>
      </c>
      <c r="T64" s="8">
        <v>0</v>
      </c>
      <c r="U64" s="8">
        <v>0</v>
      </c>
    </row>
    <row r="65" spans="1:21" ht="12.4" customHeight="1" x14ac:dyDescent="0.25">
      <c r="A65" s="6">
        <v>2008</v>
      </c>
      <c r="B65" s="6" t="s">
        <v>35</v>
      </c>
      <c r="C65" s="7" t="s">
        <v>68</v>
      </c>
      <c r="D65" s="6">
        <v>150</v>
      </c>
      <c r="E65" s="8">
        <v>2.2999999999999998</v>
      </c>
      <c r="F65" s="8">
        <v>0.8</v>
      </c>
      <c r="G65" s="8">
        <v>31.5</v>
      </c>
      <c r="H65" s="9">
        <f t="shared" si="11"/>
        <v>146.01999999999998</v>
      </c>
      <c r="I65" s="8">
        <v>0.1</v>
      </c>
      <c r="J65" s="8">
        <v>15</v>
      </c>
      <c r="K65" s="8">
        <v>0</v>
      </c>
      <c r="L65" s="8">
        <v>0</v>
      </c>
      <c r="M65" s="8">
        <v>0.1</v>
      </c>
      <c r="N65" s="8">
        <v>12</v>
      </c>
      <c r="O65" s="10">
        <v>43</v>
      </c>
      <c r="P65" s="8">
        <v>42</v>
      </c>
      <c r="Q65" s="10">
        <v>0.9</v>
      </c>
      <c r="R65" s="8">
        <v>122.2</v>
      </c>
      <c r="S65" s="8">
        <v>0</v>
      </c>
      <c r="T65" s="8">
        <v>0</v>
      </c>
      <c r="U65" s="8">
        <v>0</v>
      </c>
    </row>
    <row r="66" spans="1:21" ht="12.4" customHeight="1" x14ac:dyDescent="0.25">
      <c r="A66" s="124" t="s">
        <v>37</v>
      </c>
      <c r="B66" s="125"/>
      <c r="C66" s="125"/>
      <c r="D66" s="12">
        <v>550</v>
      </c>
      <c r="E66" s="13">
        <f>SUM(E63:E65)</f>
        <v>18.2</v>
      </c>
      <c r="F66" s="13">
        <f t="shared" ref="F66:U66" si="12">SUM(F63:F65)</f>
        <v>18.900000000000002</v>
      </c>
      <c r="G66" s="13">
        <f t="shared" si="12"/>
        <v>76.400000000000006</v>
      </c>
      <c r="H66" s="13">
        <f t="shared" si="12"/>
        <v>563.63</v>
      </c>
      <c r="I66" s="13">
        <f t="shared" si="12"/>
        <v>0.30000000000000004</v>
      </c>
      <c r="J66" s="28">
        <f t="shared" si="12"/>
        <v>19.2</v>
      </c>
      <c r="K66" s="29">
        <f t="shared" si="12"/>
        <v>152.1</v>
      </c>
      <c r="L66" s="13">
        <f t="shared" si="12"/>
        <v>2.5</v>
      </c>
      <c r="M66" s="13">
        <f t="shared" si="12"/>
        <v>0.5</v>
      </c>
      <c r="N66" s="28">
        <f t="shared" si="12"/>
        <v>178.6</v>
      </c>
      <c r="O66" s="13">
        <f t="shared" si="12"/>
        <v>92.5</v>
      </c>
      <c r="P66" s="28">
        <f t="shared" si="12"/>
        <v>223.4</v>
      </c>
      <c r="Q66" s="13">
        <f t="shared" si="12"/>
        <v>4.9000000000000004</v>
      </c>
      <c r="R66" s="13">
        <f t="shared" si="12"/>
        <v>371.59999999999997</v>
      </c>
      <c r="S66" s="13">
        <f t="shared" si="12"/>
        <v>0</v>
      </c>
      <c r="T66" s="28">
        <f t="shared" si="12"/>
        <v>1</v>
      </c>
      <c r="U66" s="41">
        <f t="shared" si="12"/>
        <v>2.5000000000000001E-2</v>
      </c>
    </row>
    <row r="67" spans="1:21" ht="14.65" customHeight="1" x14ac:dyDescent="0.25">
      <c r="A67" s="17" t="s">
        <v>40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6"/>
    </row>
    <row r="68" spans="1:21" ht="21.75" customHeight="1" x14ac:dyDescent="0.25">
      <c r="A68" s="6">
        <v>2011</v>
      </c>
      <c r="B68" s="6">
        <v>47</v>
      </c>
      <c r="C68" s="7" t="s">
        <v>62</v>
      </c>
      <c r="D68" s="6">
        <v>100</v>
      </c>
      <c r="E68" s="8">
        <v>1.5</v>
      </c>
      <c r="F68" s="8">
        <v>1.9</v>
      </c>
      <c r="G68" s="8">
        <v>3.7</v>
      </c>
      <c r="H68" s="9">
        <f>E68*4.1+F68*9.3+G68*4.1</f>
        <v>38.99</v>
      </c>
      <c r="I68" s="8">
        <v>0</v>
      </c>
      <c r="J68" s="8">
        <v>5.2</v>
      </c>
      <c r="K68" s="8">
        <v>96.7</v>
      </c>
      <c r="L68" s="8">
        <v>0.05</v>
      </c>
      <c r="M68" s="8">
        <v>0.1</v>
      </c>
      <c r="N68" s="8">
        <v>125.3</v>
      </c>
      <c r="O68" s="10">
        <v>8.6</v>
      </c>
      <c r="P68" s="8">
        <v>88.6</v>
      </c>
      <c r="Q68" s="10">
        <v>0.4</v>
      </c>
      <c r="R68" s="8">
        <v>147.5</v>
      </c>
      <c r="S68" s="8">
        <v>0.1</v>
      </c>
      <c r="T68" s="8">
        <v>0</v>
      </c>
      <c r="U68" s="8">
        <v>0</v>
      </c>
    </row>
    <row r="69" spans="1:21" ht="25.9" customHeight="1" x14ac:dyDescent="0.25">
      <c r="A69" s="6">
        <v>2011</v>
      </c>
      <c r="B69" s="6">
        <v>96</v>
      </c>
      <c r="C69" s="7" t="s">
        <v>63</v>
      </c>
      <c r="D69" s="6">
        <v>250</v>
      </c>
      <c r="E69" s="8">
        <v>8.1999999999999993</v>
      </c>
      <c r="F69" s="8">
        <v>15.2</v>
      </c>
      <c r="G69" s="8">
        <v>36.4</v>
      </c>
      <c r="H69" s="9">
        <f t="shared" ref="H69:H72" si="13">E69*4.1+F69*9.3+G69*4.1</f>
        <v>324.22000000000003</v>
      </c>
      <c r="I69" s="8">
        <v>0.1</v>
      </c>
      <c r="J69" s="8">
        <v>6.7</v>
      </c>
      <c r="K69" s="8">
        <v>45.6</v>
      </c>
      <c r="L69" s="8">
        <v>0</v>
      </c>
      <c r="M69" s="8">
        <v>0.1</v>
      </c>
      <c r="N69" s="8">
        <v>35.1</v>
      </c>
      <c r="O69" s="10">
        <v>25.5</v>
      </c>
      <c r="P69" s="8">
        <v>66.599999999999994</v>
      </c>
      <c r="Q69" s="10">
        <v>0.1</v>
      </c>
      <c r="R69" s="8">
        <v>10.3</v>
      </c>
      <c r="S69" s="8">
        <v>0.2</v>
      </c>
      <c r="T69" s="8">
        <v>0</v>
      </c>
      <c r="U69" s="8">
        <v>0</v>
      </c>
    </row>
    <row r="70" spans="1:21" ht="22.9" customHeight="1" x14ac:dyDescent="0.25">
      <c r="A70" s="6">
        <v>2011</v>
      </c>
      <c r="B70" s="6">
        <v>271</v>
      </c>
      <c r="C70" s="7" t="s">
        <v>148</v>
      </c>
      <c r="D70" s="6">
        <v>100</v>
      </c>
      <c r="E70" s="8">
        <v>10.199999999999999</v>
      </c>
      <c r="F70" s="8">
        <v>6.1</v>
      </c>
      <c r="G70" s="8">
        <v>14.9</v>
      </c>
      <c r="H70" s="9">
        <f t="shared" si="13"/>
        <v>159.63999999999999</v>
      </c>
      <c r="I70" s="8">
        <v>0.1</v>
      </c>
      <c r="J70" s="8">
        <v>0</v>
      </c>
      <c r="K70" s="8">
        <v>78.900000000000006</v>
      </c>
      <c r="L70" s="8">
        <v>3.25</v>
      </c>
      <c r="M70" s="8">
        <v>0</v>
      </c>
      <c r="N70" s="8">
        <v>211.5</v>
      </c>
      <c r="O70" s="10">
        <v>1.6</v>
      </c>
      <c r="P70" s="8">
        <v>106.5</v>
      </c>
      <c r="Q70" s="10">
        <v>1.9</v>
      </c>
      <c r="R70" s="8">
        <v>9.6</v>
      </c>
      <c r="S70" s="8">
        <v>0</v>
      </c>
      <c r="T70" s="8">
        <v>1.1499999999999999</v>
      </c>
      <c r="U70" s="8">
        <v>0</v>
      </c>
    </row>
    <row r="71" spans="1:21" ht="21.75" customHeight="1" x14ac:dyDescent="0.25">
      <c r="A71" s="6">
        <v>2011</v>
      </c>
      <c r="B71" s="6">
        <v>310</v>
      </c>
      <c r="C71" s="7" t="s">
        <v>149</v>
      </c>
      <c r="D71" s="6">
        <v>180</v>
      </c>
      <c r="E71" s="8">
        <v>6.1</v>
      </c>
      <c r="F71" s="8">
        <v>4.5999999999999996</v>
      </c>
      <c r="G71" s="8">
        <v>41.2</v>
      </c>
      <c r="H71" s="9">
        <f t="shared" si="13"/>
        <v>236.70999999999998</v>
      </c>
      <c r="I71" s="8">
        <v>0.2</v>
      </c>
      <c r="J71" s="8">
        <v>4.3</v>
      </c>
      <c r="K71" s="8">
        <v>75.8</v>
      </c>
      <c r="L71" s="8">
        <v>0</v>
      </c>
      <c r="M71" s="8">
        <v>0.1</v>
      </c>
      <c r="N71" s="8">
        <v>36.4</v>
      </c>
      <c r="O71" s="10">
        <v>18.600000000000001</v>
      </c>
      <c r="P71" s="8">
        <v>102.4</v>
      </c>
      <c r="Q71" s="10">
        <v>1.2</v>
      </c>
      <c r="R71" s="8">
        <v>42.8</v>
      </c>
      <c r="S71" s="8">
        <v>0.1</v>
      </c>
      <c r="T71" s="8">
        <v>0</v>
      </c>
      <c r="U71" s="8">
        <v>0</v>
      </c>
    </row>
    <row r="72" spans="1:21" ht="12.4" customHeight="1" x14ac:dyDescent="0.25">
      <c r="A72" s="6">
        <v>2008</v>
      </c>
      <c r="B72" s="6">
        <v>430</v>
      </c>
      <c r="C72" s="7" t="s">
        <v>31</v>
      </c>
      <c r="D72" s="6" t="s">
        <v>32</v>
      </c>
      <c r="E72" s="8">
        <v>0</v>
      </c>
      <c r="F72" s="8">
        <v>0</v>
      </c>
      <c r="G72" s="8">
        <v>9.6999999999999993</v>
      </c>
      <c r="H72" s="9">
        <f t="shared" si="13"/>
        <v>39.769999999999996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5.9</v>
      </c>
      <c r="O72" s="10">
        <v>1.3</v>
      </c>
      <c r="P72" s="8">
        <v>0</v>
      </c>
      <c r="Q72" s="10">
        <v>0</v>
      </c>
      <c r="R72" s="8">
        <v>0.7</v>
      </c>
      <c r="S72" s="8">
        <v>0</v>
      </c>
      <c r="T72" s="8">
        <v>0</v>
      </c>
      <c r="U72" s="8">
        <v>0</v>
      </c>
    </row>
    <row r="73" spans="1:21" ht="12.4" customHeight="1" x14ac:dyDescent="0.25">
      <c r="A73" s="6">
        <v>2008</v>
      </c>
      <c r="B73" s="6" t="s">
        <v>35</v>
      </c>
      <c r="C73" s="7" t="s">
        <v>46</v>
      </c>
      <c r="D73" s="6">
        <v>20</v>
      </c>
      <c r="E73" s="8">
        <v>1.3</v>
      </c>
      <c r="F73" s="8">
        <v>0.2</v>
      </c>
      <c r="G73" s="8">
        <v>8.5</v>
      </c>
      <c r="H73" s="9">
        <f>E73*4.1+F73*9.3+G73*4.1</f>
        <v>42.039999999999992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3.6</v>
      </c>
      <c r="O73" s="10">
        <v>3.8</v>
      </c>
      <c r="P73" s="8">
        <v>17.399999999999999</v>
      </c>
      <c r="Q73" s="10">
        <v>0.8</v>
      </c>
      <c r="R73" s="8">
        <v>27.2</v>
      </c>
      <c r="S73" s="8">
        <v>0.1</v>
      </c>
      <c r="T73" s="8">
        <v>0</v>
      </c>
      <c r="U73" s="8">
        <v>0</v>
      </c>
    </row>
    <row r="74" spans="1:21" ht="12.4" customHeight="1" x14ac:dyDescent="0.25">
      <c r="A74" s="124" t="s">
        <v>37</v>
      </c>
      <c r="B74" s="125"/>
      <c r="C74" s="125"/>
      <c r="D74" s="12">
        <v>850</v>
      </c>
      <c r="E74" s="26">
        <f>SUM(E68:E73)</f>
        <v>27.3</v>
      </c>
      <c r="F74" s="26">
        <f>SUM(F68:F73)</f>
        <v>27.999999999999996</v>
      </c>
      <c r="G74" s="26">
        <f t="shared" ref="G74:T74" si="14">SUM(G68:G73)</f>
        <v>114.4</v>
      </c>
      <c r="H74" s="26">
        <f t="shared" si="14"/>
        <v>841.36999999999989</v>
      </c>
      <c r="I74" s="26">
        <f t="shared" si="14"/>
        <v>0.4</v>
      </c>
      <c r="J74" s="26">
        <f t="shared" si="14"/>
        <v>16.2</v>
      </c>
      <c r="K74" s="33">
        <f t="shared" si="14"/>
        <v>297</v>
      </c>
      <c r="L74" s="26">
        <f t="shared" si="14"/>
        <v>3.3</v>
      </c>
      <c r="M74" s="26">
        <f t="shared" si="14"/>
        <v>0.30000000000000004</v>
      </c>
      <c r="N74" s="26">
        <f t="shared" si="14"/>
        <v>417.79999999999995</v>
      </c>
      <c r="O74" s="26">
        <f t="shared" si="14"/>
        <v>59.4</v>
      </c>
      <c r="P74" s="26">
        <f t="shared" si="14"/>
        <v>381.5</v>
      </c>
      <c r="Q74" s="26">
        <f t="shared" si="14"/>
        <v>4.3999999999999995</v>
      </c>
      <c r="R74" s="33">
        <f t="shared" si="14"/>
        <v>238.09999999999997</v>
      </c>
      <c r="S74" s="26">
        <f t="shared" si="14"/>
        <v>0.5</v>
      </c>
      <c r="T74" s="26">
        <f t="shared" si="14"/>
        <v>1.1499999999999999</v>
      </c>
      <c r="U74" s="26">
        <f>SUM(U68:U73)</f>
        <v>0</v>
      </c>
    </row>
    <row r="75" spans="1:21" ht="12.4" customHeight="1" x14ac:dyDescent="0.25">
      <c r="A75" s="124" t="s">
        <v>47</v>
      </c>
      <c r="B75" s="125"/>
      <c r="C75" s="125"/>
      <c r="D75" s="126"/>
      <c r="E75" s="13">
        <f>E66+E74</f>
        <v>45.5</v>
      </c>
      <c r="F75" s="13">
        <f>F66+F74</f>
        <v>46.9</v>
      </c>
      <c r="G75" s="13">
        <f t="shared" ref="G75:U75" si="15">G66+G74</f>
        <v>190.8</v>
      </c>
      <c r="H75" s="13">
        <f t="shared" si="15"/>
        <v>1405</v>
      </c>
      <c r="I75" s="13">
        <f t="shared" si="15"/>
        <v>0.70000000000000007</v>
      </c>
      <c r="J75" s="28">
        <f t="shared" si="15"/>
        <v>35.4</v>
      </c>
      <c r="K75" s="28">
        <f t="shared" si="15"/>
        <v>449.1</v>
      </c>
      <c r="L75" s="13">
        <f t="shared" si="15"/>
        <v>5.8</v>
      </c>
      <c r="M75" s="13">
        <f t="shared" si="15"/>
        <v>0.8</v>
      </c>
      <c r="N75" s="13">
        <f t="shared" si="15"/>
        <v>596.4</v>
      </c>
      <c r="O75" s="28">
        <f t="shared" si="15"/>
        <v>151.9</v>
      </c>
      <c r="P75" s="13">
        <f t="shared" si="15"/>
        <v>604.9</v>
      </c>
      <c r="Q75" s="13">
        <f t="shared" si="15"/>
        <v>9.3000000000000007</v>
      </c>
      <c r="R75" s="13">
        <f t="shared" si="15"/>
        <v>609.69999999999993</v>
      </c>
      <c r="S75" s="13">
        <f t="shared" si="15"/>
        <v>0.5</v>
      </c>
      <c r="T75" s="13">
        <f t="shared" si="15"/>
        <v>2.15</v>
      </c>
      <c r="U75" s="13">
        <f t="shared" si="15"/>
        <v>2.5000000000000001E-2</v>
      </c>
    </row>
    <row r="76" spans="1:21" ht="14.25" customHeight="1" x14ac:dyDescent="0.25">
      <c r="A76" s="124" t="s">
        <v>48</v>
      </c>
      <c r="B76" s="125"/>
      <c r="C76" s="125"/>
      <c r="D76" s="125"/>
      <c r="E76" s="21">
        <v>1</v>
      </c>
      <c r="F76" s="21">
        <v>1</v>
      </c>
      <c r="G76" s="21">
        <v>4</v>
      </c>
      <c r="H76" s="22" t="s">
        <v>35</v>
      </c>
      <c r="I76" s="22" t="s">
        <v>35</v>
      </c>
      <c r="J76" s="32" t="s">
        <v>35</v>
      </c>
      <c r="K76" s="22" t="s">
        <v>35</v>
      </c>
      <c r="L76" s="22" t="s">
        <v>35</v>
      </c>
      <c r="M76" s="22" t="s">
        <v>35</v>
      </c>
      <c r="N76" s="22" t="s">
        <v>35</v>
      </c>
      <c r="O76" s="22" t="s">
        <v>35</v>
      </c>
      <c r="P76" s="22" t="s">
        <v>35</v>
      </c>
      <c r="Q76" s="22" t="s">
        <v>35</v>
      </c>
      <c r="R76" s="22" t="s">
        <v>35</v>
      </c>
      <c r="S76" s="22" t="s">
        <v>35</v>
      </c>
      <c r="T76" s="22" t="s">
        <v>35</v>
      </c>
      <c r="U76" s="22" t="s">
        <v>35</v>
      </c>
    </row>
    <row r="77" spans="1:21" ht="14.25" customHeight="1" x14ac:dyDescent="0.25">
      <c r="A77" s="23"/>
      <c r="B77" s="23"/>
      <c r="C77" s="23"/>
      <c r="D77" s="23"/>
      <c r="E77" s="24"/>
      <c r="F77" s="24"/>
      <c r="G77" s="24"/>
      <c r="H77" s="22"/>
      <c r="I77" s="22"/>
      <c r="J77" s="3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4.25" customHeight="1" x14ac:dyDescent="0.25">
      <c r="A78" s="23"/>
      <c r="B78" s="23"/>
      <c r="C78" s="23"/>
      <c r="D78" s="23"/>
      <c r="E78" s="24"/>
      <c r="F78" s="24"/>
      <c r="G78" s="24"/>
      <c r="H78" s="22"/>
      <c r="I78" s="22"/>
      <c r="J78" s="3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4.25" customHeight="1" x14ac:dyDescent="0.25">
      <c r="A79" s="23"/>
      <c r="B79" s="23"/>
      <c r="C79" s="23"/>
      <c r="D79" s="23"/>
      <c r="E79" s="24"/>
      <c r="F79" s="24"/>
      <c r="G79" s="24"/>
      <c r="H79" s="22"/>
      <c r="I79" s="22"/>
      <c r="J79" s="3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4.25" customHeight="1" x14ac:dyDescent="0.25">
      <c r="A80" s="23"/>
      <c r="B80" s="23"/>
      <c r="C80" s="23"/>
      <c r="D80" s="23"/>
      <c r="E80" s="24"/>
      <c r="F80" s="24"/>
      <c r="G80" s="24"/>
      <c r="H80" s="22"/>
      <c r="I80" s="22"/>
      <c r="J80" s="3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4.25" customHeight="1" x14ac:dyDescent="0.25">
      <c r="A81" s="23"/>
      <c r="B81" s="23"/>
      <c r="C81" s="23"/>
      <c r="D81" s="23"/>
      <c r="E81" s="24"/>
      <c r="F81" s="24"/>
      <c r="G81" s="24"/>
      <c r="H81" s="22"/>
      <c r="I81" s="22"/>
      <c r="J81" s="3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4.25" customHeight="1" x14ac:dyDescent="0.25">
      <c r="A82" s="23"/>
      <c r="B82" s="23"/>
      <c r="C82" s="23"/>
      <c r="D82" s="23"/>
      <c r="E82" s="24"/>
      <c r="F82" s="24"/>
      <c r="G82" s="24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4.25" customHeight="1" x14ac:dyDescent="0.25">
      <c r="A83" s="23"/>
      <c r="B83" s="23"/>
      <c r="C83" s="23"/>
      <c r="D83" s="23"/>
      <c r="E83" s="24"/>
      <c r="F83" s="24"/>
      <c r="G83" s="24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4.25" customHeight="1" x14ac:dyDescent="0.25">
      <c r="A84" s="23"/>
      <c r="B84" s="23"/>
      <c r="C84" s="23"/>
      <c r="D84" s="23"/>
      <c r="E84" s="24"/>
      <c r="F84" s="24"/>
      <c r="G84" s="24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4.25" customHeight="1" x14ac:dyDescent="0.25">
      <c r="A85" s="23"/>
      <c r="B85" s="23"/>
      <c r="C85" s="23"/>
      <c r="D85" s="23"/>
      <c r="E85" s="24"/>
      <c r="F85" s="24"/>
      <c r="G85" s="24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4.25" customHeight="1" x14ac:dyDescent="0.25">
      <c r="A86" s="132" t="s">
        <v>103</v>
      </c>
      <c r="B86" s="132"/>
      <c r="C86" s="132"/>
      <c r="D86" s="132" t="s">
        <v>104</v>
      </c>
      <c r="E86" s="132"/>
      <c r="F86" s="132"/>
      <c r="G86" s="132"/>
      <c r="H86" s="13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4.25" customHeight="1" x14ac:dyDescent="0.25">
      <c r="A87" s="132" t="s">
        <v>1</v>
      </c>
      <c r="B87" s="132"/>
      <c r="C87" s="132"/>
      <c r="D87" s="132" t="s">
        <v>2</v>
      </c>
      <c r="E87" s="132"/>
      <c r="F87" s="132"/>
      <c r="G87" s="132"/>
      <c r="H87" s="13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14.25" customHeight="1" x14ac:dyDescent="0.25">
      <c r="A88" s="144" t="s">
        <v>3</v>
      </c>
      <c r="B88" s="144"/>
      <c r="C88" s="144"/>
      <c r="D88" s="132" t="s">
        <v>140</v>
      </c>
      <c r="E88" s="132"/>
      <c r="F88" s="132"/>
      <c r="G88" s="132"/>
      <c r="H88" s="13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13.5" customHeight="1" x14ac:dyDescent="0.25">
      <c r="A89" s="133" t="s">
        <v>5</v>
      </c>
      <c r="B89" s="133" t="s">
        <v>6</v>
      </c>
      <c r="C89" s="135" t="s">
        <v>7</v>
      </c>
      <c r="D89" s="133" t="s">
        <v>8</v>
      </c>
      <c r="E89" s="129" t="s">
        <v>9</v>
      </c>
      <c r="F89" s="130"/>
      <c r="G89" s="131"/>
      <c r="H89" s="127" t="s">
        <v>10</v>
      </c>
      <c r="I89" s="129" t="s">
        <v>11</v>
      </c>
      <c r="J89" s="130"/>
      <c r="K89" s="130"/>
      <c r="L89" s="130"/>
      <c r="M89" s="131"/>
      <c r="N89" s="129" t="s">
        <v>12</v>
      </c>
      <c r="O89" s="130"/>
      <c r="P89" s="130"/>
      <c r="Q89" s="130"/>
      <c r="R89" s="130"/>
      <c r="S89" s="130"/>
      <c r="T89" s="130"/>
      <c r="U89" s="131"/>
    </row>
    <row r="90" spans="1:21" ht="39.6" customHeight="1" x14ac:dyDescent="0.25">
      <c r="A90" s="134"/>
      <c r="B90" s="134"/>
      <c r="C90" s="136"/>
      <c r="D90" s="134"/>
      <c r="E90" s="1" t="s">
        <v>13</v>
      </c>
      <c r="F90" s="1" t="s">
        <v>14</v>
      </c>
      <c r="G90" s="1" t="s">
        <v>15</v>
      </c>
      <c r="H90" s="128"/>
      <c r="I90" s="1" t="s">
        <v>16</v>
      </c>
      <c r="J90" s="1" t="s">
        <v>17</v>
      </c>
      <c r="K90" s="1" t="s">
        <v>18</v>
      </c>
      <c r="L90" s="1" t="s">
        <v>19</v>
      </c>
      <c r="M90" s="1" t="s">
        <v>20</v>
      </c>
      <c r="N90" s="1" t="s">
        <v>21</v>
      </c>
      <c r="O90" s="2" t="s">
        <v>22</v>
      </c>
      <c r="P90" s="1" t="s">
        <v>23</v>
      </c>
      <c r="Q90" s="2" t="s">
        <v>24</v>
      </c>
      <c r="R90" s="1" t="s">
        <v>25</v>
      </c>
      <c r="S90" s="1" t="s">
        <v>26</v>
      </c>
      <c r="T90" s="1" t="s">
        <v>27</v>
      </c>
      <c r="U90" s="1" t="s">
        <v>28</v>
      </c>
    </row>
    <row r="91" spans="1:21" ht="14.65" customHeight="1" x14ac:dyDescent="0.25">
      <c r="A91" s="3" t="s">
        <v>29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</row>
    <row r="92" spans="1:21" ht="30.75" customHeight="1" x14ac:dyDescent="0.25">
      <c r="A92" s="6">
        <v>2011</v>
      </c>
      <c r="B92" s="6">
        <v>223</v>
      </c>
      <c r="C92" s="7" t="s">
        <v>165</v>
      </c>
      <c r="D92" s="6">
        <v>200</v>
      </c>
      <c r="E92" s="8">
        <v>16.2</v>
      </c>
      <c r="F92" s="8">
        <v>8.9</v>
      </c>
      <c r="G92" s="8">
        <v>41.7</v>
      </c>
      <c r="H92" s="9">
        <f t="shared" ref="H92:H95" si="16">E92*4.1+F92*9.3+G92*4.1</f>
        <v>320.15999999999997</v>
      </c>
      <c r="I92" s="8">
        <v>0.2</v>
      </c>
      <c r="J92" s="8">
        <v>2.4</v>
      </c>
      <c r="K92" s="18">
        <v>201.4</v>
      </c>
      <c r="L92" s="8">
        <v>4.0999999999999996</v>
      </c>
      <c r="M92" s="8">
        <v>0.3</v>
      </c>
      <c r="N92" s="8">
        <v>270.10000000000002</v>
      </c>
      <c r="O92" s="10">
        <v>46.2</v>
      </c>
      <c r="P92" s="8">
        <v>106.4</v>
      </c>
      <c r="Q92" s="10">
        <v>0.3</v>
      </c>
      <c r="R92" s="8">
        <v>5</v>
      </c>
      <c r="S92" s="8">
        <v>0.2</v>
      </c>
      <c r="T92" s="8">
        <v>1.2</v>
      </c>
      <c r="U92" s="40">
        <v>2.5000000000000001E-2</v>
      </c>
    </row>
    <row r="93" spans="1:21" ht="22.15" customHeight="1" x14ac:dyDescent="0.25">
      <c r="A93" s="6">
        <v>2008</v>
      </c>
      <c r="B93" s="6">
        <v>431</v>
      </c>
      <c r="C93" s="7" t="s">
        <v>50</v>
      </c>
      <c r="D93" s="6" t="s">
        <v>51</v>
      </c>
      <c r="E93" s="8">
        <v>0</v>
      </c>
      <c r="F93" s="8">
        <v>0</v>
      </c>
      <c r="G93" s="8">
        <v>9.8000000000000007</v>
      </c>
      <c r="H93" s="9">
        <f t="shared" si="16"/>
        <v>40.18</v>
      </c>
      <c r="I93" s="8">
        <v>0</v>
      </c>
      <c r="J93" s="8">
        <v>0.8</v>
      </c>
      <c r="K93" s="8">
        <v>0</v>
      </c>
      <c r="L93" s="8">
        <v>0</v>
      </c>
      <c r="M93" s="8">
        <v>0</v>
      </c>
      <c r="N93" s="8">
        <v>7.4</v>
      </c>
      <c r="O93" s="10">
        <v>1.8</v>
      </c>
      <c r="P93" s="8">
        <v>1</v>
      </c>
      <c r="Q93" s="10">
        <v>0</v>
      </c>
      <c r="R93" s="8">
        <v>8.9</v>
      </c>
      <c r="S93" s="8">
        <v>0</v>
      </c>
      <c r="T93" s="8">
        <v>0</v>
      </c>
      <c r="U93" s="8">
        <v>0</v>
      </c>
    </row>
    <row r="94" spans="1:21" ht="19.149999999999999" customHeight="1" x14ac:dyDescent="0.25">
      <c r="A94" s="6">
        <v>2008</v>
      </c>
      <c r="B94" s="6"/>
      <c r="C94" s="7" t="s">
        <v>79</v>
      </c>
      <c r="D94" s="6">
        <v>30</v>
      </c>
      <c r="E94" s="8">
        <v>1.8</v>
      </c>
      <c r="F94" s="8">
        <v>9.1999999999999993</v>
      </c>
      <c r="G94" s="8">
        <v>12.4</v>
      </c>
      <c r="H94" s="9">
        <f t="shared" si="16"/>
        <v>143.78</v>
      </c>
      <c r="I94" s="8">
        <v>0</v>
      </c>
      <c r="J94" s="8">
        <v>0</v>
      </c>
      <c r="K94" s="8">
        <v>0.1</v>
      </c>
      <c r="L94" s="8">
        <v>0.2</v>
      </c>
      <c r="M94" s="8">
        <v>0</v>
      </c>
      <c r="N94" s="8">
        <v>5</v>
      </c>
      <c r="O94" s="10">
        <v>2.6</v>
      </c>
      <c r="P94" s="8">
        <v>14.9</v>
      </c>
      <c r="Q94" s="10">
        <v>0.2</v>
      </c>
      <c r="R94" s="8">
        <v>19.899999999999999</v>
      </c>
      <c r="S94" s="8">
        <v>0</v>
      </c>
      <c r="T94" s="8">
        <v>0</v>
      </c>
      <c r="U94" s="8">
        <v>0</v>
      </c>
    </row>
    <row r="95" spans="1:21" ht="12.4" customHeight="1" x14ac:dyDescent="0.25">
      <c r="A95" s="6">
        <v>2008</v>
      </c>
      <c r="B95" s="6" t="s">
        <v>35</v>
      </c>
      <c r="C95" s="7" t="s">
        <v>134</v>
      </c>
      <c r="D95" s="6">
        <v>120</v>
      </c>
      <c r="E95" s="8">
        <v>0.5</v>
      </c>
      <c r="F95" s="8">
        <v>0.5</v>
      </c>
      <c r="G95" s="8">
        <v>12.7</v>
      </c>
      <c r="H95" s="9">
        <f t="shared" si="16"/>
        <v>58.769999999999996</v>
      </c>
      <c r="I95" s="8">
        <v>0</v>
      </c>
      <c r="J95" s="8">
        <v>13</v>
      </c>
      <c r="K95" s="8">
        <v>0</v>
      </c>
      <c r="L95" s="8">
        <v>0</v>
      </c>
      <c r="M95" s="8">
        <v>0</v>
      </c>
      <c r="N95" s="8">
        <v>20.8</v>
      </c>
      <c r="O95" s="10">
        <v>10.4</v>
      </c>
      <c r="P95" s="8">
        <v>14.3</v>
      </c>
      <c r="Q95" s="10">
        <v>2.9</v>
      </c>
      <c r="R95" s="8">
        <v>214.6</v>
      </c>
      <c r="S95" s="8">
        <v>0</v>
      </c>
      <c r="T95" s="8">
        <v>0</v>
      </c>
      <c r="U95" s="8">
        <v>0</v>
      </c>
    </row>
    <row r="96" spans="1:21" ht="12.4" customHeight="1" x14ac:dyDescent="0.25">
      <c r="A96" s="124" t="s">
        <v>37</v>
      </c>
      <c r="B96" s="125"/>
      <c r="C96" s="125"/>
      <c r="D96" s="12">
        <v>555</v>
      </c>
      <c r="E96" s="14">
        <f>SUM(E92:E95)</f>
        <v>18.5</v>
      </c>
      <c r="F96" s="14">
        <f t="shared" ref="F96:U96" si="17">SUM(F92:F95)</f>
        <v>18.600000000000001</v>
      </c>
      <c r="G96" s="14">
        <f t="shared" si="17"/>
        <v>76.599999999999994</v>
      </c>
      <c r="H96" s="14">
        <f>SUM(H92:H95)</f>
        <v>562.89</v>
      </c>
      <c r="I96" s="14">
        <f t="shared" si="17"/>
        <v>0.2</v>
      </c>
      <c r="J96" s="14">
        <f t="shared" si="17"/>
        <v>16.2</v>
      </c>
      <c r="K96" s="34">
        <f t="shared" si="17"/>
        <v>201.5</v>
      </c>
      <c r="L96" s="14">
        <f t="shared" si="17"/>
        <v>4.3</v>
      </c>
      <c r="M96" s="14">
        <f t="shared" si="17"/>
        <v>0.3</v>
      </c>
      <c r="N96" s="14">
        <f>SUM(N92:N95)</f>
        <v>303.3</v>
      </c>
      <c r="O96" s="14">
        <f t="shared" si="17"/>
        <v>61</v>
      </c>
      <c r="P96" s="14">
        <f t="shared" si="17"/>
        <v>136.60000000000002</v>
      </c>
      <c r="Q96" s="14">
        <f t="shared" si="17"/>
        <v>3.4</v>
      </c>
      <c r="R96" s="14">
        <f>SUM(R92:R95)</f>
        <v>248.39999999999998</v>
      </c>
      <c r="S96" s="14">
        <f t="shared" si="17"/>
        <v>0.2</v>
      </c>
      <c r="T96" s="14">
        <f t="shared" si="17"/>
        <v>1.2</v>
      </c>
      <c r="U96" s="41">
        <f t="shared" si="17"/>
        <v>2.5000000000000001E-2</v>
      </c>
    </row>
    <row r="97" spans="1:21" ht="14.65" customHeight="1" x14ac:dyDescent="0.25">
      <c r="A97" s="17" t="s">
        <v>40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6"/>
    </row>
    <row r="98" spans="1:21" ht="12.4" customHeight="1" x14ac:dyDescent="0.25">
      <c r="A98" s="6">
        <v>2008</v>
      </c>
      <c r="B98" s="6">
        <v>1</v>
      </c>
      <c r="C98" s="7" t="s">
        <v>69</v>
      </c>
      <c r="D98" s="6">
        <v>100</v>
      </c>
      <c r="E98" s="8">
        <v>0.5</v>
      </c>
      <c r="F98" s="8">
        <v>0.1</v>
      </c>
      <c r="G98" s="8">
        <v>1.5</v>
      </c>
      <c r="H98" s="9">
        <f t="shared" ref="H98:H103" si="18">E98*4.1+F98*9.3+G98*4.1</f>
        <v>9.129999999999999</v>
      </c>
      <c r="I98" s="8">
        <v>0</v>
      </c>
      <c r="J98" s="8">
        <v>6</v>
      </c>
      <c r="K98" s="8">
        <v>86.7</v>
      </c>
      <c r="L98" s="8">
        <v>0</v>
      </c>
      <c r="M98" s="8">
        <v>0</v>
      </c>
      <c r="N98" s="8">
        <v>13.8</v>
      </c>
      <c r="O98" s="10">
        <v>0.4</v>
      </c>
      <c r="P98" s="8">
        <v>25.1</v>
      </c>
      <c r="Q98" s="10">
        <v>0.6</v>
      </c>
      <c r="R98" s="8">
        <v>84.3</v>
      </c>
      <c r="S98" s="8">
        <v>0.2</v>
      </c>
      <c r="T98" s="8">
        <v>0.3</v>
      </c>
      <c r="U98" s="8">
        <v>0</v>
      </c>
    </row>
    <row r="99" spans="1:21" ht="27" customHeight="1" x14ac:dyDescent="0.25">
      <c r="A99" s="6">
        <v>2011</v>
      </c>
      <c r="B99" s="6">
        <v>82</v>
      </c>
      <c r="C99" s="7" t="s">
        <v>166</v>
      </c>
      <c r="D99" s="6">
        <v>250</v>
      </c>
      <c r="E99" s="8">
        <v>2.1</v>
      </c>
      <c r="F99" s="8">
        <v>6.5</v>
      </c>
      <c r="G99" s="8">
        <v>23.7</v>
      </c>
      <c r="H99" s="9">
        <f>E99*4.1+F99*9.3+G99*4.1</f>
        <v>166.23</v>
      </c>
      <c r="I99" s="8">
        <v>0</v>
      </c>
      <c r="J99" s="8">
        <v>0.5</v>
      </c>
      <c r="K99" s="8">
        <v>63.7</v>
      </c>
      <c r="L99" s="8">
        <v>1.2</v>
      </c>
      <c r="M99" s="8">
        <v>0.1</v>
      </c>
      <c r="N99" s="8">
        <v>155.9</v>
      </c>
      <c r="O99" s="10">
        <v>0.1</v>
      </c>
      <c r="P99" s="8">
        <v>50.3</v>
      </c>
      <c r="Q99" s="10">
        <v>0.3</v>
      </c>
      <c r="R99" s="8">
        <v>53.9</v>
      </c>
      <c r="S99" s="8">
        <v>0</v>
      </c>
      <c r="T99" s="8">
        <v>0</v>
      </c>
      <c r="U99" s="8">
        <v>0</v>
      </c>
    </row>
    <row r="100" spans="1:21" ht="24" customHeight="1" x14ac:dyDescent="0.25">
      <c r="A100" s="6">
        <v>2008</v>
      </c>
      <c r="B100" s="6">
        <v>298</v>
      </c>
      <c r="C100" s="7" t="s">
        <v>150</v>
      </c>
      <c r="D100" s="6">
        <v>100</v>
      </c>
      <c r="E100" s="8">
        <v>13.7</v>
      </c>
      <c r="F100" s="8">
        <v>12.1</v>
      </c>
      <c r="G100" s="8">
        <v>19.399999999999999</v>
      </c>
      <c r="H100" s="9">
        <f t="shared" ref="H100:H102" si="19">E100*4.1+F100*9.3+G100*4.1</f>
        <v>248.23999999999998</v>
      </c>
      <c r="I100" s="8">
        <v>0.2</v>
      </c>
      <c r="J100" s="8">
        <v>7.6</v>
      </c>
      <c r="K100" s="8">
        <v>24.6</v>
      </c>
      <c r="L100" s="8">
        <v>1.8</v>
      </c>
      <c r="M100" s="8">
        <v>0.1</v>
      </c>
      <c r="N100" s="8">
        <v>2.4</v>
      </c>
      <c r="O100" s="10">
        <v>55.1</v>
      </c>
      <c r="P100" s="8">
        <v>68.2</v>
      </c>
      <c r="Q100" s="10">
        <v>0.9</v>
      </c>
      <c r="R100" s="8">
        <v>28.1</v>
      </c>
      <c r="S100" s="8">
        <v>0.2</v>
      </c>
      <c r="T100" s="8">
        <v>1.5</v>
      </c>
      <c r="U100" s="8">
        <v>0</v>
      </c>
    </row>
    <row r="101" spans="1:21" ht="21.75" customHeight="1" x14ac:dyDescent="0.25">
      <c r="A101" s="6">
        <v>2011</v>
      </c>
      <c r="B101" s="6">
        <v>309</v>
      </c>
      <c r="C101" s="7" t="s">
        <v>77</v>
      </c>
      <c r="D101" s="6">
        <v>180</v>
      </c>
      <c r="E101" s="8">
        <v>10.1</v>
      </c>
      <c r="F101" s="8">
        <v>8.9</v>
      </c>
      <c r="G101" s="8">
        <v>40.200000000000003</v>
      </c>
      <c r="H101" s="9">
        <f t="shared" si="19"/>
        <v>289</v>
      </c>
      <c r="I101" s="8">
        <v>0.1</v>
      </c>
      <c r="J101" s="8">
        <v>0</v>
      </c>
      <c r="K101" s="8">
        <v>24.1</v>
      </c>
      <c r="L101" s="8">
        <v>2.1</v>
      </c>
      <c r="M101" s="8">
        <v>0</v>
      </c>
      <c r="N101" s="8">
        <v>29.7</v>
      </c>
      <c r="O101" s="10">
        <v>10.5</v>
      </c>
      <c r="P101" s="8">
        <v>41.9</v>
      </c>
      <c r="Q101" s="10">
        <v>0</v>
      </c>
      <c r="R101" s="8">
        <v>3.8</v>
      </c>
      <c r="S101" s="8">
        <v>0</v>
      </c>
      <c r="T101" s="8">
        <v>0</v>
      </c>
      <c r="U101" s="8">
        <v>0</v>
      </c>
    </row>
    <row r="102" spans="1:21" ht="12.4" customHeight="1" x14ac:dyDescent="0.25">
      <c r="A102" s="6">
        <v>2008</v>
      </c>
      <c r="B102" s="6">
        <v>430</v>
      </c>
      <c r="C102" s="7" t="s">
        <v>31</v>
      </c>
      <c r="D102" s="6" t="s">
        <v>32</v>
      </c>
      <c r="E102" s="8">
        <v>0</v>
      </c>
      <c r="F102" s="8">
        <v>0</v>
      </c>
      <c r="G102" s="8">
        <v>9.6999999999999993</v>
      </c>
      <c r="H102" s="9">
        <f t="shared" si="19"/>
        <v>39.769999999999996</v>
      </c>
      <c r="I102" s="8">
        <v>0</v>
      </c>
      <c r="J102" s="8">
        <v>0</v>
      </c>
      <c r="K102" s="18">
        <v>0</v>
      </c>
      <c r="L102" s="8">
        <v>0</v>
      </c>
      <c r="M102" s="8">
        <v>0</v>
      </c>
      <c r="N102" s="8">
        <v>5.9</v>
      </c>
      <c r="O102" s="10">
        <v>1.3</v>
      </c>
      <c r="P102" s="8">
        <v>0</v>
      </c>
      <c r="Q102" s="10">
        <v>0</v>
      </c>
      <c r="R102" s="8">
        <v>0.7</v>
      </c>
      <c r="S102" s="8">
        <v>0</v>
      </c>
      <c r="T102" s="8">
        <v>0</v>
      </c>
      <c r="U102" s="8">
        <v>0</v>
      </c>
    </row>
    <row r="103" spans="1:21" ht="12.4" customHeight="1" x14ac:dyDescent="0.25">
      <c r="A103" s="6">
        <v>2008</v>
      </c>
      <c r="B103" s="6" t="s">
        <v>35</v>
      </c>
      <c r="C103" s="7" t="s">
        <v>46</v>
      </c>
      <c r="D103" s="6">
        <v>20</v>
      </c>
      <c r="E103" s="8">
        <v>1.3</v>
      </c>
      <c r="F103" s="8">
        <v>0.2</v>
      </c>
      <c r="G103" s="8">
        <v>8.5</v>
      </c>
      <c r="H103" s="9">
        <f t="shared" si="18"/>
        <v>42.039999999999992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3.6</v>
      </c>
      <c r="O103" s="10">
        <v>3.8</v>
      </c>
      <c r="P103" s="8">
        <v>17.399999999999999</v>
      </c>
      <c r="Q103" s="10">
        <v>0.8</v>
      </c>
      <c r="R103" s="8">
        <v>27.2</v>
      </c>
      <c r="S103" s="8">
        <v>0.1</v>
      </c>
      <c r="T103" s="8">
        <v>0</v>
      </c>
      <c r="U103" s="8">
        <v>0</v>
      </c>
    </row>
    <row r="104" spans="1:21" ht="12.4" customHeight="1" x14ac:dyDescent="0.25">
      <c r="A104" s="124" t="s">
        <v>37</v>
      </c>
      <c r="B104" s="125"/>
      <c r="C104" s="125"/>
      <c r="D104" s="12">
        <v>850</v>
      </c>
      <c r="E104" s="14">
        <f>SUM(E98:E103)</f>
        <v>27.7</v>
      </c>
      <c r="F104" s="14">
        <f t="shared" ref="F104:U104" si="20">SUM(F98:F103)</f>
        <v>27.8</v>
      </c>
      <c r="G104" s="14">
        <f t="shared" si="20"/>
        <v>103</v>
      </c>
      <c r="H104" s="14">
        <f t="shared" si="20"/>
        <v>794.40999999999985</v>
      </c>
      <c r="I104" s="14">
        <f t="shared" si="20"/>
        <v>0.30000000000000004</v>
      </c>
      <c r="J104" s="14">
        <f t="shared" si="20"/>
        <v>14.1</v>
      </c>
      <c r="K104" s="19">
        <f t="shared" si="20"/>
        <v>199.1</v>
      </c>
      <c r="L104" s="14">
        <f t="shared" si="20"/>
        <v>5.0999999999999996</v>
      </c>
      <c r="M104" s="14">
        <f t="shared" si="20"/>
        <v>0.2</v>
      </c>
      <c r="N104" s="14">
        <f t="shared" si="20"/>
        <v>211.3</v>
      </c>
      <c r="O104" s="14">
        <f t="shared" si="20"/>
        <v>71.199999999999989</v>
      </c>
      <c r="P104" s="14">
        <f t="shared" si="20"/>
        <v>202.90000000000003</v>
      </c>
      <c r="Q104" s="14">
        <f t="shared" si="20"/>
        <v>2.5999999999999996</v>
      </c>
      <c r="R104" s="14">
        <f>SUM(R98:R103)</f>
        <v>197.99999999999997</v>
      </c>
      <c r="S104" s="14">
        <f t="shared" si="20"/>
        <v>0.5</v>
      </c>
      <c r="T104" s="14">
        <f t="shared" si="20"/>
        <v>1.8</v>
      </c>
      <c r="U104" s="14">
        <f t="shared" si="20"/>
        <v>0</v>
      </c>
    </row>
    <row r="105" spans="1:21" ht="12.4" customHeight="1" x14ac:dyDescent="0.25">
      <c r="A105" s="124" t="s">
        <v>47</v>
      </c>
      <c r="B105" s="125"/>
      <c r="C105" s="125"/>
      <c r="D105" s="126"/>
      <c r="E105" s="14">
        <f>E104+E96</f>
        <v>46.2</v>
      </c>
      <c r="F105" s="14">
        <f t="shared" ref="F105:U105" si="21">F104+F96</f>
        <v>46.400000000000006</v>
      </c>
      <c r="G105" s="14">
        <f t="shared" si="21"/>
        <v>179.6</v>
      </c>
      <c r="H105" s="14">
        <f t="shared" si="21"/>
        <v>1357.2999999999997</v>
      </c>
      <c r="I105" s="14">
        <f t="shared" si="21"/>
        <v>0.5</v>
      </c>
      <c r="J105" s="14">
        <f t="shared" si="21"/>
        <v>30.299999999999997</v>
      </c>
      <c r="K105" s="14">
        <f t="shared" si="21"/>
        <v>400.6</v>
      </c>
      <c r="L105" s="14">
        <f t="shared" si="21"/>
        <v>9.3999999999999986</v>
      </c>
      <c r="M105" s="14">
        <f t="shared" si="21"/>
        <v>0.5</v>
      </c>
      <c r="N105" s="14">
        <f t="shared" si="21"/>
        <v>514.6</v>
      </c>
      <c r="O105" s="14">
        <f t="shared" si="21"/>
        <v>132.19999999999999</v>
      </c>
      <c r="P105" s="14">
        <f t="shared" si="21"/>
        <v>339.50000000000006</v>
      </c>
      <c r="Q105" s="14">
        <f t="shared" si="21"/>
        <v>6</v>
      </c>
      <c r="R105" s="14">
        <f>R104+R96</f>
        <v>446.4</v>
      </c>
      <c r="S105" s="14">
        <f t="shared" si="21"/>
        <v>0.7</v>
      </c>
      <c r="T105" s="14">
        <f t="shared" si="21"/>
        <v>3</v>
      </c>
      <c r="U105" s="41">
        <f t="shared" si="21"/>
        <v>2.5000000000000001E-2</v>
      </c>
    </row>
    <row r="106" spans="1:21" ht="14.25" customHeight="1" x14ac:dyDescent="0.25">
      <c r="A106" s="124" t="s">
        <v>48</v>
      </c>
      <c r="B106" s="125"/>
      <c r="C106" s="125"/>
      <c r="D106" s="125"/>
      <c r="E106" s="21">
        <v>1</v>
      </c>
      <c r="F106" s="21">
        <v>1</v>
      </c>
      <c r="G106" s="21">
        <v>4</v>
      </c>
      <c r="H106" s="22" t="s">
        <v>35</v>
      </c>
      <c r="I106" s="22" t="s">
        <v>35</v>
      </c>
      <c r="J106" s="22" t="s">
        <v>35</v>
      </c>
      <c r="K106" s="22" t="s">
        <v>35</v>
      </c>
      <c r="L106" s="22" t="s">
        <v>35</v>
      </c>
      <c r="M106" s="22" t="s">
        <v>35</v>
      </c>
      <c r="N106" s="22" t="s">
        <v>35</v>
      </c>
      <c r="O106" s="22" t="s">
        <v>35</v>
      </c>
      <c r="P106" s="22" t="s">
        <v>35</v>
      </c>
      <c r="Q106" s="22" t="s">
        <v>35</v>
      </c>
      <c r="R106" s="22" t="s">
        <v>35</v>
      </c>
      <c r="S106" s="22" t="s">
        <v>35</v>
      </c>
      <c r="T106" s="22" t="s">
        <v>35</v>
      </c>
      <c r="U106" s="22" t="s">
        <v>35</v>
      </c>
    </row>
    <row r="107" spans="1:21" ht="14.25" customHeight="1" x14ac:dyDescent="0.25">
      <c r="A107" s="23"/>
      <c r="B107" s="23"/>
      <c r="C107" s="23"/>
      <c r="D107" s="23"/>
      <c r="E107" s="24"/>
      <c r="F107" s="24"/>
      <c r="G107" s="24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4.25" customHeight="1" x14ac:dyDescent="0.25">
      <c r="A108" s="23"/>
      <c r="B108" s="23"/>
      <c r="C108" s="23"/>
      <c r="D108" s="23"/>
      <c r="E108" s="24"/>
      <c r="F108" s="24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4.25" customHeight="1" x14ac:dyDescent="0.25">
      <c r="A109" s="23"/>
      <c r="B109" s="23"/>
      <c r="C109" s="23"/>
      <c r="D109" s="23"/>
      <c r="E109" s="24"/>
      <c r="F109" s="24"/>
      <c r="G109" s="24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4.25" customHeight="1" x14ac:dyDescent="0.25">
      <c r="A110" s="23"/>
      <c r="B110" s="23"/>
      <c r="C110" s="23"/>
      <c r="D110" s="23"/>
      <c r="E110" s="24"/>
      <c r="F110" s="24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4.25" customHeight="1" x14ac:dyDescent="0.25">
      <c r="A111" s="23"/>
      <c r="B111" s="23"/>
      <c r="C111" s="23"/>
      <c r="D111" s="23"/>
      <c r="E111" s="24"/>
      <c r="F111" s="24"/>
      <c r="G111" s="24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4.25" customHeight="1" x14ac:dyDescent="0.25">
      <c r="A112" s="23"/>
      <c r="B112" s="23"/>
      <c r="C112" s="23"/>
      <c r="D112" s="23"/>
      <c r="E112" s="24"/>
      <c r="F112" s="24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4.25" customHeight="1" x14ac:dyDescent="0.25">
      <c r="A113" s="23"/>
      <c r="B113" s="23"/>
      <c r="C113" s="23"/>
      <c r="D113" s="23"/>
      <c r="E113" s="24"/>
      <c r="F113" s="24"/>
      <c r="G113" s="24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4.25" customHeight="1" x14ac:dyDescent="0.25">
      <c r="A114" s="132" t="s">
        <v>105</v>
      </c>
      <c r="B114" s="132"/>
      <c r="C114" s="132"/>
      <c r="D114" s="132" t="s">
        <v>106</v>
      </c>
      <c r="E114" s="132"/>
      <c r="F114" s="132"/>
      <c r="G114" s="132"/>
      <c r="H114" s="13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14.25" customHeight="1" x14ac:dyDescent="0.25">
      <c r="A115" s="132" t="s">
        <v>1</v>
      </c>
      <c r="B115" s="132"/>
      <c r="C115" s="132"/>
      <c r="D115" s="132" t="s">
        <v>2</v>
      </c>
      <c r="E115" s="132"/>
      <c r="F115" s="132"/>
      <c r="G115" s="132"/>
      <c r="H115" s="13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14.25" customHeight="1" x14ac:dyDescent="0.25">
      <c r="A116" s="144" t="s">
        <v>3</v>
      </c>
      <c r="B116" s="144"/>
      <c r="C116" s="144"/>
      <c r="D116" s="132" t="s">
        <v>140</v>
      </c>
      <c r="E116" s="132"/>
      <c r="F116" s="132"/>
      <c r="G116" s="132"/>
      <c r="H116" s="13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ht="13.5" customHeight="1" x14ac:dyDescent="0.25">
      <c r="A117" s="133" t="s">
        <v>5</v>
      </c>
      <c r="B117" s="133" t="s">
        <v>6</v>
      </c>
      <c r="C117" s="135" t="s">
        <v>7</v>
      </c>
      <c r="D117" s="133" t="s">
        <v>8</v>
      </c>
      <c r="E117" s="129" t="s">
        <v>9</v>
      </c>
      <c r="F117" s="130"/>
      <c r="G117" s="131"/>
      <c r="H117" s="127" t="s">
        <v>10</v>
      </c>
      <c r="I117" s="129" t="s">
        <v>11</v>
      </c>
      <c r="J117" s="130"/>
      <c r="K117" s="130"/>
      <c r="L117" s="130"/>
      <c r="M117" s="131"/>
      <c r="N117" s="129" t="s">
        <v>12</v>
      </c>
      <c r="O117" s="130"/>
      <c r="P117" s="130"/>
      <c r="Q117" s="130"/>
      <c r="R117" s="130"/>
      <c r="S117" s="130"/>
      <c r="T117" s="130"/>
      <c r="U117" s="131"/>
    </row>
    <row r="118" spans="1:21" ht="39.6" customHeight="1" x14ac:dyDescent="0.25">
      <c r="A118" s="134"/>
      <c r="B118" s="134"/>
      <c r="C118" s="136"/>
      <c r="D118" s="134"/>
      <c r="E118" s="1" t="s">
        <v>13</v>
      </c>
      <c r="F118" s="1" t="s">
        <v>14</v>
      </c>
      <c r="G118" s="1" t="s">
        <v>15</v>
      </c>
      <c r="H118" s="128"/>
      <c r="I118" s="1" t="s">
        <v>16</v>
      </c>
      <c r="J118" s="1" t="s">
        <v>17</v>
      </c>
      <c r="K118" s="1" t="s">
        <v>18</v>
      </c>
      <c r="L118" s="1" t="s">
        <v>19</v>
      </c>
      <c r="M118" s="1" t="s">
        <v>20</v>
      </c>
      <c r="N118" s="1" t="s">
        <v>21</v>
      </c>
      <c r="O118" s="2" t="s">
        <v>22</v>
      </c>
      <c r="P118" s="1" t="s">
        <v>23</v>
      </c>
      <c r="Q118" s="2" t="s">
        <v>24</v>
      </c>
      <c r="R118" s="1" t="s">
        <v>25</v>
      </c>
      <c r="S118" s="1" t="s">
        <v>26</v>
      </c>
      <c r="T118" s="1" t="s">
        <v>27</v>
      </c>
      <c r="U118" s="1" t="s">
        <v>28</v>
      </c>
    </row>
    <row r="119" spans="1:21" ht="14.65" customHeight="1" x14ac:dyDescent="0.25">
      <c r="A119" s="3" t="s">
        <v>29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</row>
    <row r="120" spans="1:21" ht="32.450000000000003" customHeight="1" x14ac:dyDescent="0.25">
      <c r="A120" s="6">
        <v>2008</v>
      </c>
      <c r="B120" s="6">
        <v>324</v>
      </c>
      <c r="C120" s="7" t="s">
        <v>151</v>
      </c>
      <c r="D120" s="6">
        <v>200</v>
      </c>
      <c r="E120" s="8">
        <v>18.100000000000001</v>
      </c>
      <c r="F120" s="8">
        <v>18.100000000000001</v>
      </c>
      <c r="G120" s="8">
        <v>45.3</v>
      </c>
      <c r="H120" s="9">
        <f t="shared" ref="H120" si="22">E120*4.1+F120*9.3+G120*4.1</f>
        <v>428.27</v>
      </c>
      <c r="I120" s="8">
        <v>0.3</v>
      </c>
      <c r="J120" s="8">
        <v>0</v>
      </c>
      <c r="K120" s="35">
        <v>163.69999999999999</v>
      </c>
      <c r="L120" s="8">
        <v>2.2000000000000002</v>
      </c>
      <c r="M120" s="8">
        <v>0.4</v>
      </c>
      <c r="N120" s="8">
        <v>301</v>
      </c>
      <c r="O120" s="10">
        <v>45.2</v>
      </c>
      <c r="P120" s="8">
        <v>268</v>
      </c>
      <c r="Q120" s="10">
        <v>2.2000000000000002</v>
      </c>
      <c r="R120" s="8">
        <v>31.2</v>
      </c>
      <c r="S120" s="8">
        <v>0</v>
      </c>
      <c r="T120" s="8">
        <v>1.4</v>
      </c>
      <c r="U120" s="8">
        <v>1.6E-2</v>
      </c>
    </row>
    <row r="121" spans="1:21" ht="12.4" customHeight="1" x14ac:dyDescent="0.25">
      <c r="A121" s="6">
        <v>2008</v>
      </c>
      <c r="B121" s="6">
        <v>430</v>
      </c>
      <c r="C121" s="7" t="s">
        <v>31</v>
      </c>
      <c r="D121" s="6" t="s">
        <v>32</v>
      </c>
      <c r="E121" s="8">
        <v>0</v>
      </c>
      <c r="F121" s="8">
        <v>0</v>
      </c>
      <c r="G121" s="8">
        <v>9.6999999999999993</v>
      </c>
      <c r="H121" s="9">
        <f>E121*4.1+F121*9.3+G121*4.1</f>
        <v>39.769999999999996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5.9</v>
      </c>
      <c r="O121" s="10">
        <v>1.3</v>
      </c>
      <c r="P121" s="8">
        <v>0</v>
      </c>
      <c r="Q121" s="10">
        <v>0</v>
      </c>
      <c r="R121" s="8">
        <v>0.7</v>
      </c>
      <c r="S121" s="8">
        <v>0</v>
      </c>
      <c r="T121" s="8">
        <v>0</v>
      </c>
      <c r="U121" s="8">
        <v>0</v>
      </c>
    </row>
    <row r="122" spans="1:21" ht="12.4" customHeight="1" x14ac:dyDescent="0.25">
      <c r="A122" s="6">
        <v>2008</v>
      </c>
      <c r="B122" s="6" t="s">
        <v>35</v>
      </c>
      <c r="C122" s="7" t="s">
        <v>36</v>
      </c>
      <c r="D122" s="6">
        <v>150</v>
      </c>
      <c r="E122" s="8">
        <v>0.6</v>
      </c>
      <c r="F122" s="8">
        <v>0.6</v>
      </c>
      <c r="G122" s="8">
        <v>13.7</v>
      </c>
      <c r="H122" s="9">
        <f t="shared" ref="H122" si="23">E122*4.1+F122*9.3+G122*4.1</f>
        <v>64.209999999999994</v>
      </c>
      <c r="I122" s="8">
        <v>0</v>
      </c>
      <c r="J122" s="8">
        <v>14</v>
      </c>
      <c r="K122" s="8">
        <v>0</v>
      </c>
      <c r="L122" s="8">
        <v>0</v>
      </c>
      <c r="M122" s="8">
        <v>0</v>
      </c>
      <c r="N122" s="8">
        <v>22.4</v>
      </c>
      <c r="O122" s="10">
        <v>11.2</v>
      </c>
      <c r="P122" s="8">
        <v>15.4</v>
      </c>
      <c r="Q122" s="10">
        <v>3.1</v>
      </c>
      <c r="R122" s="8">
        <v>247.6</v>
      </c>
      <c r="S122" s="8">
        <v>0</v>
      </c>
      <c r="T122" s="8">
        <v>0</v>
      </c>
      <c r="U122" s="8">
        <v>0</v>
      </c>
    </row>
    <row r="123" spans="1:21" ht="12.4" customHeight="1" x14ac:dyDescent="0.25">
      <c r="A123" s="124" t="s">
        <v>37</v>
      </c>
      <c r="B123" s="125"/>
      <c r="C123" s="125"/>
      <c r="D123" s="12">
        <v>550</v>
      </c>
      <c r="E123" s="14">
        <f>SUM(E120:E122)</f>
        <v>18.700000000000003</v>
      </c>
      <c r="F123" s="14">
        <f t="shared" ref="F123:T123" si="24">SUM(F120:F122)</f>
        <v>18.700000000000003</v>
      </c>
      <c r="G123" s="14">
        <f t="shared" si="24"/>
        <v>68.7</v>
      </c>
      <c r="H123" s="14">
        <f t="shared" si="24"/>
        <v>532.25</v>
      </c>
      <c r="I123" s="14">
        <f t="shared" si="24"/>
        <v>0.3</v>
      </c>
      <c r="J123" s="14">
        <f t="shared" si="24"/>
        <v>14</v>
      </c>
      <c r="K123" s="34">
        <f t="shared" si="24"/>
        <v>163.69999999999999</v>
      </c>
      <c r="L123" s="14">
        <f t="shared" si="24"/>
        <v>2.2000000000000002</v>
      </c>
      <c r="M123" s="14">
        <f t="shared" si="24"/>
        <v>0.4</v>
      </c>
      <c r="N123" s="14">
        <f t="shared" si="24"/>
        <v>329.29999999999995</v>
      </c>
      <c r="O123" s="14">
        <f t="shared" si="24"/>
        <v>57.7</v>
      </c>
      <c r="P123" s="14">
        <f t="shared" si="24"/>
        <v>283.39999999999998</v>
      </c>
      <c r="Q123" s="14">
        <f t="shared" si="24"/>
        <v>5.3000000000000007</v>
      </c>
      <c r="R123" s="14">
        <f t="shared" si="24"/>
        <v>279.5</v>
      </c>
      <c r="S123" s="14">
        <f t="shared" si="24"/>
        <v>0</v>
      </c>
      <c r="T123" s="14">
        <f t="shared" si="24"/>
        <v>1.4</v>
      </c>
      <c r="U123" s="20">
        <v>2.5000000000000001E-2</v>
      </c>
    </row>
    <row r="124" spans="1:21" ht="14.65" customHeight="1" x14ac:dyDescent="0.25">
      <c r="A124" s="17" t="s">
        <v>40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6"/>
    </row>
    <row r="125" spans="1:21" ht="16.149999999999999" customHeight="1" x14ac:dyDescent="0.25">
      <c r="A125" s="6">
        <v>2008</v>
      </c>
      <c r="B125" s="6">
        <v>3</v>
      </c>
      <c r="C125" s="7" t="s">
        <v>55</v>
      </c>
      <c r="D125" s="6">
        <v>100</v>
      </c>
      <c r="E125" s="8">
        <v>1.1000000000000001</v>
      </c>
      <c r="F125" s="8">
        <v>0.2</v>
      </c>
      <c r="G125" s="8">
        <v>3.8</v>
      </c>
      <c r="H125" s="9">
        <f t="shared" ref="H125" si="25">E125*4.1+F125*9.3+G125*4.1</f>
        <v>21.95</v>
      </c>
      <c r="I125" s="8">
        <v>0</v>
      </c>
      <c r="J125" s="8">
        <v>21.4</v>
      </c>
      <c r="K125" s="8">
        <v>97.5</v>
      </c>
      <c r="L125" s="8">
        <v>0</v>
      </c>
      <c r="M125" s="8">
        <v>0</v>
      </c>
      <c r="N125" s="8">
        <v>38.4</v>
      </c>
      <c r="O125" s="10">
        <v>32.5</v>
      </c>
      <c r="P125" s="8">
        <v>87.6</v>
      </c>
      <c r="Q125" s="10">
        <v>1.6</v>
      </c>
      <c r="R125" s="8">
        <v>198.4</v>
      </c>
      <c r="S125" s="8">
        <v>0.02</v>
      </c>
      <c r="T125" s="8">
        <v>0</v>
      </c>
      <c r="U125" s="8">
        <v>0</v>
      </c>
    </row>
    <row r="126" spans="1:21" ht="24" customHeight="1" x14ac:dyDescent="0.25">
      <c r="A126" s="6">
        <v>2012</v>
      </c>
      <c r="B126" s="6">
        <v>77</v>
      </c>
      <c r="C126" s="7" t="s">
        <v>75</v>
      </c>
      <c r="D126" s="6">
        <v>250</v>
      </c>
      <c r="E126" s="8">
        <v>5.5</v>
      </c>
      <c r="F126" s="8">
        <v>4.9000000000000004</v>
      </c>
      <c r="G126" s="8">
        <v>15.6</v>
      </c>
      <c r="H126" s="9">
        <f>E126*4.1+F126*9.3+G126*4.1</f>
        <v>132.07999999999998</v>
      </c>
      <c r="I126" s="8">
        <v>0.1</v>
      </c>
      <c r="J126" s="8">
        <v>1.6</v>
      </c>
      <c r="K126" s="35">
        <v>108.2</v>
      </c>
      <c r="L126" s="8">
        <v>0</v>
      </c>
      <c r="M126" s="8">
        <v>0</v>
      </c>
      <c r="N126" s="8">
        <v>97.3</v>
      </c>
      <c r="O126" s="10">
        <v>18.8</v>
      </c>
      <c r="P126" s="8">
        <v>72.099999999999994</v>
      </c>
      <c r="Q126" s="10">
        <v>0.2</v>
      </c>
      <c r="R126" s="8">
        <v>0.7</v>
      </c>
      <c r="S126" s="8">
        <v>0</v>
      </c>
      <c r="T126" s="8">
        <v>0.6</v>
      </c>
      <c r="U126" s="8">
        <v>0</v>
      </c>
    </row>
    <row r="127" spans="1:21" ht="34.15" customHeight="1" x14ac:dyDescent="0.25">
      <c r="A127" s="6">
        <v>2011</v>
      </c>
      <c r="B127" s="6">
        <v>279</v>
      </c>
      <c r="C127" s="7" t="s">
        <v>152</v>
      </c>
      <c r="D127" s="6">
        <v>100</v>
      </c>
      <c r="E127" s="8">
        <v>11.2</v>
      </c>
      <c r="F127" s="8">
        <v>14.9</v>
      </c>
      <c r="G127" s="8">
        <v>27.1</v>
      </c>
      <c r="H127" s="9">
        <f t="shared" ref="H127:H128" si="26">E127*4.1+F127*9.3+G127*4.1</f>
        <v>295.60000000000002</v>
      </c>
      <c r="I127" s="8">
        <v>0.1</v>
      </c>
      <c r="J127" s="8">
        <v>0</v>
      </c>
      <c r="K127" s="8">
        <v>55.1</v>
      </c>
      <c r="L127" s="8">
        <v>2.5</v>
      </c>
      <c r="M127" s="8">
        <v>0</v>
      </c>
      <c r="N127" s="8">
        <v>41.6</v>
      </c>
      <c r="O127" s="10">
        <v>5.0999999999999996</v>
      </c>
      <c r="P127" s="8">
        <v>59.8</v>
      </c>
      <c r="Q127" s="10">
        <v>0.9</v>
      </c>
      <c r="R127" s="8">
        <v>9.6</v>
      </c>
      <c r="S127" s="8">
        <v>0</v>
      </c>
      <c r="T127" s="8">
        <v>0</v>
      </c>
      <c r="U127" s="8">
        <v>0</v>
      </c>
    </row>
    <row r="128" spans="1:21" ht="21.75" customHeight="1" x14ac:dyDescent="0.25">
      <c r="A128" s="6">
        <v>2011</v>
      </c>
      <c r="B128" s="6">
        <v>312</v>
      </c>
      <c r="C128" s="7" t="s">
        <v>64</v>
      </c>
      <c r="D128" s="6">
        <v>180</v>
      </c>
      <c r="E128" s="8">
        <v>7.5</v>
      </c>
      <c r="F128" s="8">
        <v>6.7</v>
      </c>
      <c r="G128" s="8">
        <v>41.5</v>
      </c>
      <c r="H128" s="9">
        <f t="shared" si="26"/>
        <v>263.20999999999998</v>
      </c>
      <c r="I128" s="8">
        <v>0.2</v>
      </c>
      <c r="J128" s="8">
        <v>0</v>
      </c>
      <c r="K128" s="8">
        <v>26.7</v>
      </c>
      <c r="L128" s="8">
        <v>0</v>
      </c>
      <c r="M128" s="8">
        <v>0.1</v>
      </c>
      <c r="N128" s="8">
        <v>82.1</v>
      </c>
      <c r="O128" s="10">
        <v>29.4</v>
      </c>
      <c r="P128" s="8">
        <v>79.400000000000006</v>
      </c>
      <c r="Q128" s="10">
        <v>0.2</v>
      </c>
      <c r="R128" s="8">
        <v>26.3</v>
      </c>
      <c r="S128" s="8">
        <v>0</v>
      </c>
      <c r="T128" s="8">
        <v>0</v>
      </c>
      <c r="U128" s="8">
        <v>0</v>
      </c>
    </row>
    <row r="129" spans="1:21" ht="12.4" customHeight="1" x14ac:dyDescent="0.25">
      <c r="A129" s="6">
        <v>2008</v>
      </c>
      <c r="B129" s="6">
        <v>438</v>
      </c>
      <c r="C129" s="7" t="s">
        <v>78</v>
      </c>
      <c r="D129" s="6">
        <v>180</v>
      </c>
      <c r="E129" s="8">
        <v>0.1</v>
      </c>
      <c r="F129" s="8">
        <v>0.1</v>
      </c>
      <c r="G129" s="8">
        <v>16.7</v>
      </c>
      <c r="H129" s="9">
        <f t="shared" ref="H129:H130" si="27">E129*4.1+F129*9.3+G129*4.1</f>
        <v>69.809999999999988</v>
      </c>
      <c r="I129" s="8">
        <v>0</v>
      </c>
      <c r="J129" s="8">
        <v>0.9</v>
      </c>
      <c r="K129" s="8">
        <v>0</v>
      </c>
      <c r="L129" s="8">
        <v>0</v>
      </c>
      <c r="M129" s="8">
        <v>0.3</v>
      </c>
      <c r="N129" s="8">
        <v>11.1</v>
      </c>
      <c r="O129" s="10">
        <v>3.3</v>
      </c>
      <c r="P129" s="8">
        <v>2.2000000000000002</v>
      </c>
      <c r="Q129" s="10">
        <v>0.4</v>
      </c>
      <c r="R129" s="8">
        <v>63.6</v>
      </c>
      <c r="S129" s="8">
        <v>0.4</v>
      </c>
      <c r="T129" s="8">
        <v>0</v>
      </c>
      <c r="U129" s="8">
        <v>0</v>
      </c>
    </row>
    <row r="130" spans="1:21" ht="12.4" customHeight="1" x14ac:dyDescent="0.25">
      <c r="A130" s="6">
        <v>2008</v>
      </c>
      <c r="B130" s="6" t="s">
        <v>35</v>
      </c>
      <c r="C130" s="7" t="s">
        <v>46</v>
      </c>
      <c r="D130" s="6">
        <v>20</v>
      </c>
      <c r="E130" s="8">
        <v>1.3</v>
      </c>
      <c r="F130" s="8">
        <v>0.2</v>
      </c>
      <c r="G130" s="8">
        <v>8.5</v>
      </c>
      <c r="H130" s="9">
        <f t="shared" si="27"/>
        <v>42.039999999999992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3.6</v>
      </c>
      <c r="O130" s="10">
        <v>3.8</v>
      </c>
      <c r="P130" s="8">
        <v>17.399999999999999</v>
      </c>
      <c r="Q130" s="10">
        <v>0.8</v>
      </c>
      <c r="R130" s="8">
        <v>27.2</v>
      </c>
      <c r="S130" s="8">
        <v>0.1</v>
      </c>
      <c r="T130" s="8">
        <v>0</v>
      </c>
      <c r="U130" s="8">
        <v>0</v>
      </c>
    </row>
    <row r="131" spans="1:21" ht="12.4" customHeight="1" x14ac:dyDescent="0.25">
      <c r="A131" s="124" t="s">
        <v>37</v>
      </c>
      <c r="B131" s="125"/>
      <c r="C131" s="125"/>
      <c r="D131" s="12">
        <v>830</v>
      </c>
      <c r="E131" s="14">
        <f t="shared" ref="E131:U131" si="28">SUM(E125:E130)</f>
        <v>26.7</v>
      </c>
      <c r="F131" s="14">
        <f t="shared" si="28"/>
        <v>27</v>
      </c>
      <c r="G131" s="14">
        <f t="shared" si="28"/>
        <v>113.2</v>
      </c>
      <c r="H131" s="14">
        <f t="shared" si="28"/>
        <v>824.68999999999983</v>
      </c>
      <c r="I131" s="14">
        <f t="shared" si="28"/>
        <v>0.4</v>
      </c>
      <c r="J131" s="14">
        <f t="shared" si="28"/>
        <v>23.9</v>
      </c>
      <c r="K131" s="34">
        <f t="shared" si="28"/>
        <v>287.5</v>
      </c>
      <c r="L131" s="14">
        <f t="shared" si="28"/>
        <v>2.5</v>
      </c>
      <c r="M131" s="14">
        <f t="shared" si="28"/>
        <v>0.4</v>
      </c>
      <c r="N131" s="14">
        <f t="shared" si="28"/>
        <v>274.10000000000002</v>
      </c>
      <c r="O131" s="14">
        <f t="shared" si="28"/>
        <v>92.899999999999991</v>
      </c>
      <c r="P131" s="14">
        <f t="shared" si="28"/>
        <v>318.49999999999994</v>
      </c>
      <c r="Q131" s="14">
        <f t="shared" si="28"/>
        <v>4.1000000000000005</v>
      </c>
      <c r="R131" s="14">
        <f t="shared" si="28"/>
        <v>325.8</v>
      </c>
      <c r="S131" s="14">
        <f t="shared" si="28"/>
        <v>0.52</v>
      </c>
      <c r="T131" s="14">
        <f t="shared" si="28"/>
        <v>0.6</v>
      </c>
      <c r="U131" s="14">
        <f t="shared" si="28"/>
        <v>0</v>
      </c>
    </row>
    <row r="132" spans="1:21" ht="12.4" customHeight="1" x14ac:dyDescent="0.25">
      <c r="A132" s="124" t="s">
        <v>47</v>
      </c>
      <c r="B132" s="125"/>
      <c r="C132" s="125"/>
      <c r="D132" s="126"/>
      <c r="E132" s="14">
        <f t="shared" ref="E132:U132" si="29">E131+E123</f>
        <v>45.400000000000006</v>
      </c>
      <c r="F132" s="14">
        <f t="shared" si="29"/>
        <v>45.7</v>
      </c>
      <c r="G132" s="14">
        <f t="shared" si="29"/>
        <v>181.9</v>
      </c>
      <c r="H132" s="14">
        <f t="shared" si="29"/>
        <v>1356.9399999999998</v>
      </c>
      <c r="I132" s="14">
        <f t="shared" si="29"/>
        <v>0.7</v>
      </c>
      <c r="J132" s="14">
        <f t="shared" si="29"/>
        <v>37.9</v>
      </c>
      <c r="K132" s="14">
        <f t="shared" si="29"/>
        <v>451.2</v>
      </c>
      <c r="L132" s="14">
        <f t="shared" si="29"/>
        <v>4.7</v>
      </c>
      <c r="M132" s="14">
        <f t="shared" si="29"/>
        <v>0.8</v>
      </c>
      <c r="N132" s="14">
        <f t="shared" si="29"/>
        <v>603.4</v>
      </c>
      <c r="O132" s="14">
        <f t="shared" si="29"/>
        <v>150.6</v>
      </c>
      <c r="P132" s="14">
        <f t="shared" si="29"/>
        <v>601.89999999999986</v>
      </c>
      <c r="Q132" s="14">
        <f t="shared" si="29"/>
        <v>9.4000000000000021</v>
      </c>
      <c r="R132" s="14">
        <f t="shared" si="29"/>
        <v>605.29999999999995</v>
      </c>
      <c r="S132" s="14">
        <f t="shared" si="29"/>
        <v>0.52</v>
      </c>
      <c r="T132" s="14">
        <f t="shared" si="29"/>
        <v>2</v>
      </c>
      <c r="U132" s="41">
        <f t="shared" si="29"/>
        <v>2.5000000000000001E-2</v>
      </c>
    </row>
    <row r="133" spans="1:21" ht="14.25" customHeight="1" x14ac:dyDescent="0.25">
      <c r="A133" s="124" t="s">
        <v>48</v>
      </c>
      <c r="B133" s="125"/>
      <c r="C133" s="125"/>
      <c r="D133" s="125"/>
      <c r="E133" s="21">
        <v>1</v>
      </c>
      <c r="F133" s="21">
        <v>1</v>
      </c>
      <c r="G133" s="21">
        <v>4</v>
      </c>
      <c r="H133" s="22" t="s">
        <v>35</v>
      </c>
      <c r="I133" s="22" t="s">
        <v>35</v>
      </c>
      <c r="J133" s="22" t="s">
        <v>35</v>
      </c>
      <c r="K133" s="22" t="s">
        <v>35</v>
      </c>
      <c r="L133" s="22" t="s">
        <v>35</v>
      </c>
      <c r="M133" s="22" t="s">
        <v>35</v>
      </c>
      <c r="N133" s="22" t="s">
        <v>35</v>
      </c>
      <c r="O133" s="22" t="s">
        <v>35</v>
      </c>
      <c r="P133" s="22" t="s">
        <v>35</v>
      </c>
      <c r="Q133" s="22" t="s">
        <v>35</v>
      </c>
      <c r="R133" s="22" t="s">
        <v>35</v>
      </c>
      <c r="S133" s="22" t="s">
        <v>35</v>
      </c>
      <c r="T133" s="22" t="s">
        <v>35</v>
      </c>
      <c r="U133" s="22" t="s">
        <v>35</v>
      </c>
    </row>
    <row r="134" spans="1:21" ht="14.25" customHeight="1" x14ac:dyDescent="0.25">
      <c r="A134" s="93" t="s">
        <v>115</v>
      </c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</row>
    <row r="135" spans="1:21" ht="14.25" customHeight="1" x14ac:dyDescent="0.25">
      <c r="A135" s="117" t="s">
        <v>116</v>
      </c>
      <c r="B135" s="117"/>
      <c r="C135" s="117"/>
      <c r="D135" s="118" t="s">
        <v>9</v>
      </c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</row>
    <row r="136" spans="1:21" ht="14.25" customHeight="1" x14ac:dyDescent="0.25">
      <c r="A136" s="117"/>
      <c r="B136" s="117"/>
      <c r="C136" s="117"/>
      <c r="D136" s="106" t="s">
        <v>117</v>
      </c>
      <c r="E136" s="106" t="s">
        <v>14</v>
      </c>
      <c r="F136" s="106" t="s">
        <v>15</v>
      </c>
      <c r="G136" s="119" t="s">
        <v>118</v>
      </c>
      <c r="H136" s="119"/>
      <c r="I136" s="120" t="s">
        <v>11</v>
      </c>
      <c r="J136" s="121"/>
      <c r="K136" s="121"/>
      <c r="L136" s="121"/>
      <c r="M136" s="122"/>
      <c r="N136" s="120" t="s">
        <v>12</v>
      </c>
      <c r="O136" s="121"/>
      <c r="P136" s="121"/>
      <c r="Q136" s="121"/>
      <c r="R136" s="121"/>
      <c r="S136" s="121"/>
      <c r="T136" s="121"/>
      <c r="U136" s="122"/>
    </row>
    <row r="137" spans="1:21" ht="14.25" customHeight="1" x14ac:dyDescent="0.25">
      <c r="A137" s="117"/>
      <c r="B137" s="117"/>
      <c r="C137" s="117"/>
      <c r="D137" s="107"/>
      <c r="E137" s="107"/>
      <c r="F137" s="107"/>
      <c r="G137" s="119"/>
      <c r="H137" s="119"/>
      <c r="I137" s="42" t="s">
        <v>16</v>
      </c>
      <c r="J137" s="42" t="s">
        <v>17</v>
      </c>
      <c r="K137" s="42" t="s">
        <v>18</v>
      </c>
      <c r="L137" s="42" t="s">
        <v>19</v>
      </c>
      <c r="M137" s="42" t="s">
        <v>20</v>
      </c>
      <c r="N137" s="42" t="s">
        <v>21</v>
      </c>
      <c r="O137" s="42" t="s">
        <v>22</v>
      </c>
      <c r="P137" s="42" t="s">
        <v>23</v>
      </c>
      <c r="Q137" s="42" t="s">
        <v>24</v>
      </c>
      <c r="R137" s="42" t="s">
        <v>25</v>
      </c>
      <c r="S137" s="42" t="s">
        <v>26</v>
      </c>
      <c r="T137" s="42" t="s">
        <v>27</v>
      </c>
      <c r="U137" s="42" t="s">
        <v>28</v>
      </c>
    </row>
    <row r="138" spans="1:21" ht="14.25" customHeight="1" x14ac:dyDescent="0.25">
      <c r="A138" s="82" t="s">
        <v>119</v>
      </c>
      <c r="B138" s="83"/>
      <c r="C138" s="84"/>
      <c r="D138" s="63">
        <f>E20+E48+E75+E105+E132</f>
        <v>230.4</v>
      </c>
      <c r="E138" s="44">
        <f>F20+F48+F75+F105+F132</f>
        <v>235.10000000000002</v>
      </c>
      <c r="F138" s="45">
        <f>G20+G48+G75+G105+G132</f>
        <v>944.09999999999991</v>
      </c>
      <c r="G138" s="123">
        <f>H132+H105+H75+H48+H20</f>
        <v>7001.8799999999992</v>
      </c>
      <c r="H138" s="123"/>
      <c r="I138" s="44">
        <f t="shared" ref="I138:U138" si="30">I20+I48+I75+I105+I132</f>
        <v>3.2</v>
      </c>
      <c r="J138" s="45">
        <f t="shared" si="30"/>
        <v>173.50000000000003</v>
      </c>
      <c r="K138" s="47">
        <f t="shared" si="30"/>
        <v>2200.6999999999998</v>
      </c>
      <c r="L138" s="45">
        <f t="shared" si="30"/>
        <v>30.499999999999996</v>
      </c>
      <c r="M138" s="45">
        <f t="shared" si="30"/>
        <v>3.7699999999999996</v>
      </c>
      <c r="N138" s="45">
        <f t="shared" si="30"/>
        <v>2921.5</v>
      </c>
      <c r="O138" s="45">
        <f t="shared" si="30"/>
        <v>742.19999999999993</v>
      </c>
      <c r="P138" s="45">
        <f t="shared" si="30"/>
        <v>2659.5999999999995</v>
      </c>
      <c r="Q138" s="45">
        <f t="shared" si="30"/>
        <v>43.100000000000009</v>
      </c>
      <c r="R138" s="45">
        <f t="shared" si="30"/>
        <v>2862.1000000000004</v>
      </c>
      <c r="S138" s="45">
        <f t="shared" si="30"/>
        <v>2.81</v>
      </c>
      <c r="T138" s="45">
        <f t="shared" si="30"/>
        <v>11.15</v>
      </c>
      <c r="U138" s="45">
        <f t="shared" si="30"/>
        <v>0.125</v>
      </c>
    </row>
    <row r="139" spans="1:21" ht="14.25" customHeight="1" x14ac:dyDescent="0.25">
      <c r="A139" s="87" t="s">
        <v>120</v>
      </c>
      <c r="B139" s="88"/>
      <c r="C139" s="89"/>
      <c r="D139" s="44">
        <f>D138/5</f>
        <v>46.08</v>
      </c>
      <c r="E139" s="44">
        <f t="shared" ref="E139" si="31">E138/5</f>
        <v>47.02</v>
      </c>
      <c r="F139" s="44">
        <f>F138/5</f>
        <v>188.82</v>
      </c>
      <c r="G139" s="69">
        <f>G138/5</f>
        <v>1400.3759999999997</v>
      </c>
      <c r="H139" s="70"/>
      <c r="I139" s="44">
        <f>I138/5</f>
        <v>0.64</v>
      </c>
      <c r="J139" s="44">
        <f t="shared" ref="J139:S139" si="32">J138/5</f>
        <v>34.700000000000003</v>
      </c>
      <c r="K139" s="47">
        <f t="shared" si="32"/>
        <v>440.14</v>
      </c>
      <c r="L139" s="44">
        <f t="shared" si="32"/>
        <v>6.1</v>
      </c>
      <c r="M139" s="44">
        <f t="shared" si="32"/>
        <v>0.75399999999999989</v>
      </c>
      <c r="N139" s="44">
        <f t="shared" si="32"/>
        <v>584.29999999999995</v>
      </c>
      <c r="O139" s="44">
        <f t="shared" si="32"/>
        <v>148.44</v>
      </c>
      <c r="P139" s="45">
        <f t="shared" si="32"/>
        <v>531.91999999999985</v>
      </c>
      <c r="Q139" s="44">
        <f t="shared" si="32"/>
        <v>8.620000000000001</v>
      </c>
      <c r="R139" s="44">
        <f t="shared" si="32"/>
        <v>572.42000000000007</v>
      </c>
      <c r="S139" s="44">
        <f t="shared" si="32"/>
        <v>0.56200000000000006</v>
      </c>
      <c r="T139" s="44">
        <f>T138/5</f>
        <v>2.23</v>
      </c>
      <c r="U139" s="50">
        <f>U138/5</f>
        <v>2.5000000000000001E-2</v>
      </c>
    </row>
    <row r="140" spans="1:21" ht="14.25" customHeight="1" x14ac:dyDescent="0.25">
      <c r="A140" s="90" t="s">
        <v>121</v>
      </c>
      <c r="B140" s="91"/>
      <c r="C140" s="92"/>
      <c r="D140" s="48">
        <v>1</v>
      </c>
      <c r="E140" s="48">
        <v>1</v>
      </c>
      <c r="F140" s="48">
        <v>4</v>
      </c>
      <c r="G140" s="22"/>
      <c r="H140" s="22"/>
      <c r="I140" s="22"/>
      <c r="J140" s="116"/>
      <c r="K140" s="116"/>
      <c r="L140" s="116"/>
      <c r="M140" s="116"/>
    </row>
    <row r="141" spans="1:21" ht="14.25" customHeight="1" x14ac:dyDescent="0.25">
      <c r="A141" s="54"/>
      <c r="B141" s="54"/>
      <c r="C141" s="54"/>
      <c r="D141" s="55"/>
      <c r="E141" s="55"/>
      <c r="F141" s="55"/>
      <c r="G141" s="22"/>
      <c r="H141" s="22"/>
      <c r="I141" s="22"/>
      <c r="J141" s="62"/>
      <c r="K141" s="62"/>
      <c r="L141" s="62"/>
      <c r="M141" s="62"/>
    </row>
    <row r="142" spans="1:21" ht="14.25" customHeight="1" x14ac:dyDescent="0.25">
      <c r="A142" s="54"/>
      <c r="B142" s="54"/>
      <c r="C142" s="54"/>
      <c r="D142" s="55"/>
      <c r="E142" s="55"/>
      <c r="F142" s="55"/>
      <c r="G142" s="22"/>
      <c r="H142" s="22"/>
      <c r="I142" s="22"/>
      <c r="J142" s="62"/>
      <c r="K142" s="62"/>
      <c r="L142" s="62"/>
      <c r="M142" s="62"/>
    </row>
    <row r="143" spans="1:21" ht="14.25" customHeight="1" x14ac:dyDescent="0.25">
      <c r="A143" s="54"/>
      <c r="B143" s="54"/>
      <c r="C143" s="54"/>
      <c r="D143" s="55"/>
      <c r="E143" s="55"/>
      <c r="F143" s="55"/>
      <c r="G143" s="22"/>
      <c r="H143" s="22"/>
      <c r="I143" s="22"/>
      <c r="J143" s="62"/>
      <c r="K143" s="62"/>
      <c r="L143" s="62"/>
      <c r="M143" s="62"/>
    </row>
    <row r="144" spans="1:21" ht="14.25" customHeight="1" x14ac:dyDescent="0.25">
      <c r="A144" s="54"/>
      <c r="B144" s="54"/>
      <c r="C144" s="54"/>
      <c r="D144" s="55"/>
      <c r="E144" s="55"/>
      <c r="F144" s="55"/>
      <c r="G144" s="22"/>
      <c r="H144" s="22"/>
      <c r="I144" s="22"/>
      <c r="J144" s="62"/>
      <c r="K144" s="62"/>
      <c r="L144" s="62"/>
      <c r="M144" s="62"/>
    </row>
    <row r="145" spans="1:22" ht="14.25" customHeight="1" x14ac:dyDescent="0.25">
      <c r="A145" s="132" t="s">
        <v>107</v>
      </c>
      <c r="B145" s="132"/>
      <c r="C145" s="132"/>
      <c r="D145" s="132" t="s">
        <v>0</v>
      </c>
      <c r="E145" s="132"/>
      <c r="F145" s="132"/>
      <c r="G145" s="132"/>
      <c r="H145" s="13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2" ht="14.25" customHeight="1" x14ac:dyDescent="0.25">
      <c r="A146" s="132" t="s">
        <v>1</v>
      </c>
      <c r="B146" s="132"/>
      <c r="C146" s="132"/>
      <c r="D146" s="132" t="s">
        <v>108</v>
      </c>
      <c r="E146" s="132"/>
      <c r="F146" s="132"/>
      <c r="G146" s="132"/>
      <c r="H146" s="13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1:22" ht="14.25" customHeight="1" x14ac:dyDescent="0.25">
      <c r="A147" s="132" t="s">
        <v>3</v>
      </c>
      <c r="B147" s="132"/>
      <c r="C147" s="132"/>
      <c r="D147" s="132" t="s">
        <v>140</v>
      </c>
      <c r="E147" s="132"/>
      <c r="F147" s="132"/>
      <c r="G147" s="132"/>
      <c r="H147" s="13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2" ht="14.25" customHeight="1" x14ac:dyDescent="0.25">
      <c r="A148" s="23"/>
      <c r="B148" s="23"/>
      <c r="C148" s="23"/>
      <c r="D148" s="23"/>
      <c r="E148" s="24"/>
      <c r="F148" s="24"/>
      <c r="G148" s="24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1:22" ht="13.5" customHeight="1" x14ac:dyDescent="0.25">
      <c r="A149" s="133" t="s">
        <v>5</v>
      </c>
      <c r="B149" s="133" t="s">
        <v>6</v>
      </c>
      <c r="C149" s="135" t="s">
        <v>7</v>
      </c>
      <c r="D149" s="133" t="s">
        <v>8</v>
      </c>
      <c r="E149" s="129" t="s">
        <v>9</v>
      </c>
      <c r="F149" s="130"/>
      <c r="G149" s="131"/>
      <c r="H149" s="127" t="s">
        <v>10</v>
      </c>
      <c r="I149" s="129" t="s">
        <v>11</v>
      </c>
      <c r="J149" s="130"/>
      <c r="K149" s="130"/>
      <c r="L149" s="130"/>
      <c r="M149" s="131"/>
      <c r="N149" s="129" t="s">
        <v>12</v>
      </c>
      <c r="O149" s="130"/>
      <c r="P149" s="130"/>
      <c r="Q149" s="130"/>
      <c r="R149" s="130"/>
      <c r="S149" s="130"/>
      <c r="T149" s="130"/>
      <c r="U149" s="131"/>
    </row>
    <row r="150" spans="1:22" ht="39" customHeight="1" x14ac:dyDescent="0.25">
      <c r="A150" s="134"/>
      <c r="B150" s="134"/>
      <c r="C150" s="136"/>
      <c r="D150" s="134"/>
      <c r="E150" s="1" t="s">
        <v>13</v>
      </c>
      <c r="F150" s="1" t="s">
        <v>14</v>
      </c>
      <c r="G150" s="1" t="s">
        <v>15</v>
      </c>
      <c r="H150" s="128"/>
      <c r="I150" s="1" t="s">
        <v>16</v>
      </c>
      <c r="J150" s="1" t="s">
        <v>17</v>
      </c>
      <c r="K150" s="1" t="s">
        <v>18</v>
      </c>
      <c r="L150" s="1" t="s">
        <v>19</v>
      </c>
      <c r="M150" s="1" t="s">
        <v>20</v>
      </c>
      <c r="N150" s="1" t="s">
        <v>21</v>
      </c>
      <c r="O150" s="2" t="s">
        <v>22</v>
      </c>
      <c r="P150" s="1" t="s">
        <v>23</v>
      </c>
      <c r="Q150" s="2" t="s">
        <v>24</v>
      </c>
      <c r="R150" s="1" t="s">
        <v>25</v>
      </c>
      <c r="S150" s="1" t="s">
        <v>26</v>
      </c>
      <c r="T150" s="1" t="s">
        <v>27</v>
      </c>
      <c r="U150" s="1" t="s">
        <v>28</v>
      </c>
    </row>
    <row r="151" spans="1:22" ht="14.65" customHeight="1" x14ac:dyDescent="0.25">
      <c r="A151" s="3" t="s">
        <v>29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</row>
    <row r="152" spans="1:22" ht="30.75" customHeight="1" x14ac:dyDescent="0.25">
      <c r="A152" s="6">
        <v>2008</v>
      </c>
      <c r="B152" s="6">
        <v>112</v>
      </c>
      <c r="C152" s="7" t="s">
        <v>153</v>
      </c>
      <c r="D152" s="6">
        <v>200</v>
      </c>
      <c r="E152" s="8">
        <v>11.9</v>
      </c>
      <c r="F152" s="8">
        <v>12.5</v>
      </c>
      <c r="G152" s="8">
        <v>36.1</v>
      </c>
      <c r="H152" s="9">
        <f>E152*4.1+F152*9.3+G152*4.1</f>
        <v>313.05</v>
      </c>
      <c r="I152" s="8">
        <v>0.3</v>
      </c>
      <c r="J152" s="8">
        <v>4</v>
      </c>
      <c r="K152" s="18">
        <v>341.2</v>
      </c>
      <c r="L152" s="8">
        <v>2.2000000000000002</v>
      </c>
      <c r="M152" s="8">
        <v>0.5</v>
      </c>
      <c r="N152" s="8">
        <v>253.6</v>
      </c>
      <c r="O152" s="10">
        <v>49.6</v>
      </c>
      <c r="P152" s="8">
        <v>248.3</v>
      </c>
      <c r="Q152" s="10">
        <v>2.1</v>
      </c>
      <c r="R152" s="8">
        <v>5</v>
      </c>
      <c r="S152" s="8">
        <v>0.1</v>
      </c>
      <c r="T152" s="8">
        <v>1</v>
      </c>
      <c r="U152" s="27">
        <v>2.5000000000000001E-2</v>
      </c>
      <c r="V152" s="38"/>
    </row>
    <row r="153" spans="1:22" ht="20.45" customHeight="1" x14ac:dyDescent="0.25">
      <c r="A153" s="6">
        <v>2008</v>
      </c>
      <c r="B153" s="6">
        <v>431</v>
      </c>
      <c r="C153" s="7" t="s">
        <v>50</v>
      </c>
      <c r="D153" s="6" t="s">
        <v>51</v>
      </c>
      <c r="E153" s="8">
        <v>0</v>
      </c>
      <c r="F153" s="8">
        <v>0</v>
      </c>
      <c r="G153" s="8">
        <v>9.8000000000000007</v>
      </c>
      <c r="H153" s="9">
        <f t="shared" ref="H153:H154" si="33">E153*4.1+F153*9.3+G153*4.1</f>
        <v>40.18</v>
      </c>
      <c r="I153" s="8">
        <v>0</v>
      </c>
      <c r="J153" s="8">
        <v>0.8</v>
      </c>
      <c r="K153" s="8">
        <v>0</v>
      </c>
      <c r="L153" s="8">
        <v>0</v>
      </c>
      <c r="M153" s="8">
        <v>0</v>
      </c>
      <c r="N153" s="8">
        <v>7.4</v>
      </c>
      <c r="O153" s="10">
        <v>1.8</v>
      </c>
      <c r="P153" s="8">
        <v>1</v>
      </c>
      <c r="Q153" s="10">
        <v>0</v>
      </c>
      <c r="R153" s="8">
        <v>8.9</v>
      </c>
      <c r="S153" s="8">
        <v>0</v>
      </c>
      <c r="T153" s="8">
        <v>0</v>
      </c>
      <c r="U153" s="8">
        <v>0</v>
      </c>
    </row>
    <row r="154" spans="1:22" ht="12.4" customHeight="1" x14ac:dyDescent="0.25">
      <c r="A154" s="6">
        <v>2008</v>
      </c>
      <c r="B154" s="6">
        <v>3</v>
      </c>
      <c r="C154" s="7" t="s">
        <v>33</v>
      </c>
      <c r="D154" s="6" t="s">
        <v>53</v>
      </c>
      <c r="E154" s="8">
        <v>6.5</v>
      </c>
      <c r="F154" s="8">
        <v>5.6</v>
      </c>
      <c r="G154" s="8">
        <v>20.6</v>
      </c>
      <c r="H154" s="9">
        <f t="shared" si="33"/>
        <v>163.19</v>
      </c>
      <c r="I154" s="8">
        <v>0.1</v>
      </c>
      <c r="J154" s="8">
        <v>0.1</v>
      </c>
      <c r="K154" s="8">
        <v>0</v>
      </c>
      <c r="L154" s="8">
        <v>0</v>
      </c>
      <c r="M154" s="8">
        <v>0.1</v>
      </c>
      <c r="N154" s="8">
        <v>139.6</v>
      </c>
      <c r="O154" s="10">
        <v>10.5</v>
      </c>
      <c r="P154" s="8">
        <v>101</v>
      </c>
      <c r="Q154" s="10">
        <v>0.6</v>
      </c>
      <c r="R154" s="8">
        <v>50</v>
      </c>
      <c r="S154" s="8">
        <v>0</v>
      </c>
      <c r="T154" s="8">
        <v>0</v>
      </c>
      <c r="U154" s="8">
        <v>0</v>
      </c>
    </row>
    <row r="155" spans="1:22" ht="12.4" customHeight="1" x14ac:dyDescent="0.25">
      <c r="A155" s="6">
        <v>2008</v>
      </c>
      <c r="B155" s="6" t="s">
        <v>35</v>
      </c>
      <c r="C155" s="7" t="s">
        <v>36</v>
      </c>
      <c r="D155" s="6">
        <v>100</v>
      </c>
      <c r="E155" s="8">
        <v>0.4</v>
      </c>
      <c r="F155" s="8">
        <v>0.4</v>
      </c>
      <c r="G155" s="8">
        <v>9.8000000000000007</v>
      </c>
      <c r="H155" s="9">
        <f>E155*4.1+F155*9.3+G155*4.1</f>
        <v>45.54</v>
      </c>
      <c r="I155" s="8">
        <v>0</v>
      </c>
      <c r="J155" s="8">
        <v>10</v>
      </c>
      <c r="K155" s="8">
        <v>0</v>
      </c>
      <c r="L155" s="8">
        <v>0</v>
      </c>
      <c r="M155" s="8">
        <v>0</v>
      </c>
      <c r="N155" s="8">
        <v>16</v>
      </c>
      <c r="O155" s="10">
        <v>8</v>
      </c>
      <c r="P155" s="8">
        <v>11</v>
      </c>
      <c r="Q155" s="10">
        <v>2.2000000000000002</v>
      </c>
      <c r="R155" s="8">
        <v>278</v>
      </c>
      <c r="S155" s="8">
        <v>0.02</v>
      </c>
      <c r="T155" s="8">
        <v>0</v>
      </c>
      <c r="U155" s="8">
        <v>0</v>
      </c>
    </row>
    <row r="156" spans="1:22" ht="12.4" customHeight="1" x14ac:dyDescent="0.25">
      <c r="A156" s="124" t="s">
        <v>37</v>
      </c>
      <c r="B156" s="125"/>
      <c r="C156" s="125"/>
      <c r="D156" s="12">
        <v>550</v>
      </c>
      <c r="E156" s="14">
        <f>SUM(E152:E155)</f>
        <v>18.799999999999997</v>
      </c>
      <c r="F156" s="14">
        <f t="shared" ref="F156" si="34">SUM(F152:F155)</f>
        <v>18.5</v>
      </c>
      <c r="G156" s="14">
        <f>SUM(G152:G155)</f>
        <v>76.3</v>
      </c>
      <c r="H156" s="14">
        <f t="shared" ref="H156:U156" si="35">SUM(H152:H155)</f>
        <v>561.96</v>
      </c>
      <c r="I156" s="14">
        <f t="shared" si="35"/>
        <v>0.4</v>
      </c>
      <c r="J156" s="14">
        <f t="shared" si="35"/>
        <v>14.899999999999999</v>
      </c>
      <c r="K156" s="19">
        <f t="shared" si="35"/>
        <v>341.2</v>
      </c>
      <c r="L156" s="14">
        <f t="shared" si="35"/>
        <v>2.2000000000000002</v>
      </c>
      <c r="M156" s="14">
        <f t="shared" si="35"/>
        <v>0.6</v>
      </c>
      <c r="N156" s="14">
        <f t="shared" si="35"/>
        <v>416.6</v>
      </c>
      <c r="O156" s="14">
        <f t="shared" si="35"/>
        <v>69.900000000000006</v>
      </c>
      <c r="P156" s="14">
        <f t="shared" si="35"/>
        <v>361.3</v>
      </c>
      <c r="Q156" s="14">
        <f t="shared" si="35"/>
        <v>4.9000000000000004</v>
      </c>
      <c r="R156" s="14">
        <f t="shared" si="35"/>
        <v>341.9</v>
      </c>
      <c r="S156" s="14">
        <f t="shared" si="35"/>
        <v>0.12000000000000001</v>
      </c>
      <c r="T156" s="14">
        <f t="shared" si="35"/>
        <v>1</v>
      </c>
      <c r="U156" s="20">
        <f t="shared" si="35"/>
        <v>2.5000000000000001E-2</v>
      </c>
    </row>
    <row r="157" spans="1:22" ht="14.65" customHeight="1" x14ac:dyDescent="0.25">
      <c r="A157" s="17" t="s">
        <v>40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6"/>
    </row>
    <row r="158" spans="1:22" ht="12.4" customHeight="1" x14ac:dyDescent="0.25">
      <c r="A158" s="6">
        <v>2008</v>
      </c>
      <c r="B158" s="6">
        <v>1</v>
      </c>
      <c r="C158" s="7" t="s">
        <v>69</v>
      </c>
      <c r="D158" s="6">
        <v>100</v>
      </c>
      <c r="E158" s="8">
        <v>0.5</v>
      </c>
      <c r="F158" s="8">
        <v>0.1</v>
      </c>
      <c r="G158" s="8">
        <v>1.5</v>
      </c>
      <c r="H158" s="9">
        <f t="shared" ref="H158" si="36">E158*4.1+F158*9.3+G158*4.1</f>
        <v>9.129999999999999</v>
      </c>
      <c r="I158" s="8">
        <v>0</v>
      </c>
      <c r="J158" s="8">
        <v>6</v>
      </c>
      <c r="K158" s="8">
        <v>86.7</v>
      </c>
      <c r="L158" s="8">
        <v>0</v>
      </c>
      <c r="M158" s="8">
        <v>0</v>
      </c>
      <c r="N158" s="8">
        <v>13.8</v>
      </c>
      <c r="O158" s="10">
        <v>0.4</v>
      </c>
      <c r="P158" s="8">
        <v>25.1</v>
      </c>
      <c r="Q158" s="10">
        <v>0.6</v>
      </c>
      <c r="R158" s="8">
        <v>84.3</v>
      </c>
      <c r="S158" s="8">
        <v>0.2</v>
      </c>
      <c r="T158" s="8">
        <v>0.3</v>
      </c>
      <c r="U158" s="8">
        <v>0</v>
      </c>
    </row>
    <row r="159" spans="1:22" ht="21.75" customHeight="1" x14ac:dyDescent="0.25">
      <c r="A159" s="6">
        <v>2011</v>
      </c>
      <c r="B159" s="6">
        <v>102</v>
      </c>
      <c r="C159" s="7" t="s">
        <v>81</v>
      </c>
      <c r="D159" s="6">
        <v>250</v>
      </c>
      <c r="E159" s="8">
        <v>5.3</v>
      </c>
      <c r="F159" s="8">
        <v>6.2</v>
      </c>
      <c r="G159" s="8">
        <v>48.7</v>
      </c>
      <c r="H159" s="9">
        <f>E159*4.1+F159*9.3+G159*4.1</f>
        <v>279.06</v>
      </c>
      <c r="I159" s="8">
        <v>0.1</v>
      </c>
      <c r="J159" s="8">
        <v>6.3</v>
      </c>
      <c r="K159" s="8">
        <v>0.3</v>
      </c>
      <c r="L159" s="8">
        <v>0</v>
      </c>
      <c r="M159" s="8">
        <v>0.1</v>
      </c>
      <c r="N159" s="8">
        <v>43.7</v>
      </c>
      <c r="O159" s="10">
        <v>36.4</v>
      </c>
      <c r="P159" s="8">
        <v>86.1</v>
      </c>
      <c r="Q159" s="10">
        <v>1.8</v>
      </c>
      <c r="R159" s="8">
        <v>98.3</v>
      </c>
      <c r="S159" s="8">
        <v>0.03</v>
      </c>
      <c r="T159" s="8">
        <v>0</v>
      </c>
      <c r="U159" s="8">
        <v>0</v>
      </c>
    </row>
    <row r="160" spans="1:22" ht="21.75" customHeight="1" x14ac:dyDescent="0.25">
      <c r="A160" s="6">
        <v>2008</v>
      </c>
      <c r="B160" s="6">
        <v>272</v>
      </c>
      <c r="C160" s="7" t="s">
        <v>154</v>
      </c>
      <c r="D160" s="6">
        <v>100</v>
      </c>
      <c r="E160" s="8">
        <v>12.4</v>
      </c>
      <c r="F160" s="8">
        <v>12.6</v>
      </c>
      <c r="G160" s="8">
        <v>4.9000000000000004</v>
      </c>
      <c r="H160" s="9">
        <f t="shared" ref="H160:H162" si="37">E160*4.1+F160*9.3+G160*4.1</f>
        <v>188.11</v>
      </c>
      <c r="I160" s="8">
        <v>0.2</v>
      </c>
      <c r="J160" s="8">
        <v>6.1</v>
      </c>
      <c r="K160" s="8">
        <v>22.8</v>
      </c>
      <c r="L160" s="8">
        <v>3</v>
      </c>
      <c r="M160" s="8">
        <v>0.1</v>
      </c>
      <c r="N160" s="8">
        <v>88.9</v>
      </c>
      <c r="O160" s="10">
        <v>15.5</v>
      </c>
      <c r="P160" s="8">
        <v>38.200000000000003</v>
      </c>
      <c r="Q160" s="10">
        <v>0</v>
      </c>
      <c r="R160" s="8">
        <v>0</v>
      </c>
      <c r="S160" s="8">
        <v>0</v>
      </c>
      <c r="T160" s="8">
        <v>0.8</v>
      </c>
      <c r="U160" s="8">
        <v>0</v>
      </c>
    </row>
    <row r="161" spans="1:21" ht="30.75" customHeight="1" x14ac:dyDescent="0.25">
      <c r="A161" s="6">
        <v>2011</v>
      </c>
      <c r="B161" s="6">
        <v>305</v>
      </c>
      <c r="C161" s="7" t="s">
        <v>58</v>
      </c>
      <c r="D161" s="6">
        <v>180</v>
      </c>
      <c r="E161" s="8">
        <v>7.6</v>
      </c>
      <c r="F161" s="8">
        <v>8.4</v>
      </c>
      <c r="G161" s="8">
        <v>37.700000000000003</v>
      </c>
      <c r="H161" s="9">
        <f t="shared" si="37"/>
        <v>263.85000000000002</v>
      </c>
      <c r="I161" s="8">
        <v>0</v>
      </c>
      <c r="J161" s="8">
        <v>0</v>
      </c>
      <c r="K161" s="8">
        <v>0</v>
      </c>
      <c r="L161" s="8">
        <v>0.1</v>
      </c>
      <c r="M161" s="8">
        <v>0</v>
      </c>
      <c r="N161" s="8">
        <v>16.8</v>
      </c>
      <c r="O161" s="10">
        <v>26.1</v>
      </c>
      <c r="P161" s="8">
        <v>71.7</v>
      </c>
      <c r="Q161" s="10">
        <v>0.5</v>
      </c>
      <c r="R161" s="8">
        <v>25.1</v>
      </c>
      <c r="S161" s="8">
        <v>7.0000000000000007E-2</v>
      </c>
      <c r="T161" s="8">
        <v>0</v>
      </c>
      <c r="U161" s="8">
        <v>0</v>
      </c>
    </row>
    <row r="162" spans="1:21" ht="12.4" customHeight="1" x14ac:dyDescent="0.25">
      <c r="A162" s="6">
        <v>2008</v>
      </c>
      <c r="B162" s="6">
        <v>436</v>
      </c>
      <c r="C162" s="7" t="s">
        <v>45</v>
      </c>
      <c r="D162" s="6">
        <v>180</v>
      </c>
      <c r="E162" s="8">
        <v>0.1</v>
      </c>
      <c r="F162" s="8">
        <v>0</v>
      </c>
      <c r="G162" s="8">
        <v>14.9</v>
      </c>
      <c r="H162" s="9">
        <f t="shared" si="37"/>
        <v>61.499999999999993</v>
      </c>
      <c r="I162" s="8">
        <v>0</v>
      </c>
      <c r="J162" s="8">
        <v>2.2999999999999998</v>
      </c>
      <c r="K162" s="8">
        <v>0</v>
      </c>
      <c r="L162" s="8">
        <v>0</v>
      </c>
      <c r="M162" s="8">
        <v>0</v>
      </c>
      <c r="N162" s="8">
        <v>13.3</v>
      </c>
      <c r="O162" s="10">
        <v>3.3</v>
      </c>
      <c r="P162" s="8">
        <v>2.9</v>
      </c>
      <c r="Q162" s="10">
        <v>0.1</v>
      </c>
      <c r="R162" s="8">
        <v>24.5</v>
      </c>
      <c r="S162" s="8">
        <v>0</v>
      </c>
      <c r="T162" s="8">
        <v>0</v>
      </c>
      <c r="U162" s="8">
        <v>0</v>
      </c>
    </row>
    <row r="163" spans="1:21" ht="12.4" customHeight="1" x14ac:dyDescent="0.25">
      <c r="A163" s="6">
        <v>2008</v>
      </c>
      <c r="B163" s="6" t="s">
        <v>35</v>
      </c>
      <c r="C163" s="7" t="s">
        <v>46</v>
      </c>
      <c r="D163" s="6">
        <v>50</v>
      </c>
      <c r="E163" s="8">
        <v>1.3</v>
      </c>
      <c r="F163" s="8">
        <v>0.2</v>
      </c>
      <c r="G163" s="8">
        <v>8.5</v>
      </c>
      <c r="H163" s="9">
        <f t="shared" ref="H163" si="38">E163*4.1+F163*9.3+G163*4.1</f>
        <v>42.039999999999992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3.6</v>
      </c>
      <c r="O163" s="10">
        <v>3.8</v>
      </c>
      <c r="P163" s="8">
        <v>17.399999999999999</v>
      </c>
      <c r="Q163" s="10">
        <v>0.8</v>
      </c>
      <c r="R163" s="8">
        <v>27.2</v>
      </c>
      <c r="S163" s="8">
        <v>0.1</v>
      </c>
      <c r="T163" s="8">
        <v>0</v>
      </c>
      <c r="U163" s="8">
        <v>0</v>
      </c>
    </row>
    <row r="164" spans="1:21" ht="12.4" customHeight="1" x14ac:dyDescent="0.25">
      <c r="A164" s="124" t="s">
        <v>37</v>
      </c>
      <c r="B164" s="125"/>
      <c r="C164" s="125"/>
      <c r="D164" s="12">
        <v>830</v>
      </c>
      <c r="E164" s="14">
        <f>SUM(E158:E163)</f>
        <v>27.2</v>
      </c>
      <c r="F164" s="14">
        <f t="shared" ref="F164" si="39">SUM(F158:F163)</f>
        <v>27.499999999999996</v>
      </c>
      <c r="G164" s="14">
        <f>SUM(G158:G163)</f>
        <v>116.20000000000002</v>
      </c>
      <c r="H164" s="14">
        <f t="shared" ref="H164:U164" si="40">SUM(H158:H163)</f>
        <v>843.69</v>
      </c>
      <c r="I164" s="14">
        <f t="shared" si="40"/>
        <v>0.30000000000000004</v>
      </c>
      <c r="J164" s="14">
        <f t="shared" si="40"/>
        <v>20.7</v>
      </c>
      <c r="K164" s="34">
        <f t="shared" si="40"/>
        <v>109.8</v>
      </c>
      <c r="L164" s="14">
        <f t="shared" si="40"/>
        <v>3.1</v>
      </c>
      <c r="M164" s="14">
        <f t="shared" si="40"/>
        <v>0.2</v>
      </c>
      <c r="N164" s="14">
        <f t="shared" si="40"/>
        <v>180.10000000000002</v>
      </c>
      <c r="O164" s="14">
        <f t="shared" si="40"/>
        <v>85.5</v>
      </c>
      <c r="P164" s="14">
        <f t="shared" si="40"/>
        <v>241.39999999999998</v>
      </c>
      <c r="Q164" s="14">
        <f t="shared" si="40"/>
        <v>3.8</v>
      </c>
      <c r="R164" s="14">
        <f t="shared" si="40"/>
        <v>259.39999999999998</v>
      </c>
      <c r="S164" s="14">
        <f t="shared" si="40"/>
        <v>0.4</v>
      </c>
      <c r="T164" s="14">
        <f t="shared" si="40"/>
        <v>1.1000000000000001</v>
      </c>
      <c r="U164" s="14">
        <f t="shared" si="40"/>
        <v>0</v>
      </c>
    </row>
    <row r="165" spans="1:21" ht="12.4" customHeight="1" x14ac:dyDescent="0.25">
      <c r="A165" s="124" t="s">
        <v>47</v>
      </c>
      <c r="B165" s="125"/>
      <c r="C165" s="125"/>
      <c r="D165" s="126"/>
      <c r="E165" s="14">
        <f>E156+E164</f>
        <v>46</v>
      </c>
      <c r="F165" s="14">
        <f t="shared" ref="F165:U165" si="41">F156+F164</f>
        <v>46</v>
      </c>
      <c r="G165" s="14">
        <f t="shared" si="41"/>
        <v>192.5</v>
      </c>
      <c r="H165" s="14">
        <f t="shared" si="41"/>
        <v>1405.65</v>
      </c>
      <c r="I165" s="14">
        <f t="shared" si="41"/>
        <v>0.70000000000000007</v>
      </c>
      <c r="J165" s="14">
        <f t="shared" si="41"/>
        <v>35.599999999999994</v>
      </c>
      <c r="K165" s="14">
        <f t="shared" si="41"/>
        <v>451</v>
      </c>
      <c r="L165" s="14">
        <f t="shared" si="41"/>
        <v>5.3000000000000007</v>
      </c>
      <c r="M165" s="14">
        <f t="shared" si="41"/>
        <v>0.8</v>
      </c>
      <c r="N165" s="14">
        <f t="shared" si="41"/>
        <v>596.70000000000005</v>
      </c>
      <c r="O165" s="14">
        <f t="shared" si="41"/>
        <v>155.4</v>
      </c>
      <c r="P165" s="14">
        <f t="shared" si="41"/>
        <v>602.70000000000005</v>
      </c>
      <c r="Q165" s="14">
        <f t="shared" si="41"/>
        <v>8.6999999999999993</v>
      </c>
      <c r="R165" s="14">
        <f t="shared" si="41"/>
        <v>601.29999999999995</v>
      </c>
      <c r="S165" s="14">
        <f t="shared" si="41"/>
        <v>0.52</v>
      </c>
      <c r="T165" s="14">
        <f t="shared" si="41"/>
        <v>2.1</v>
      </c>
      <c r="U165" s="41">
        <f t="shared" si="41"/>
        <v>2.5000000000000001E-2</v>
      </c>
    </row>
    <row r="166" spans="1:21" ht="14.25" customHeight="1" x14ac:dyDescent="0.25">
      <c r="A166" s="124" t="s">
        <v>48</v>
      </c>
      <c r="B166" s="125"/>
      <c r="C166" s="125"/>
      <c r="D166" s="125"/>
      <c r="E166" s="21">
        <v>1</v>
      </c>
      <c r="F166" s="21">
        <v>1</v>
      </c>
      <c r="G166" s="21">
        <v>4</v>
      </c>
      <c r="H166" s="22" t="s">
        <v>35</v>
      </c>
      <c r="I166" s="22" t="s">
        <v>35</v>
      </c>
      <c r="J166" s="22" t="s">
        <v>35</v>
      </c>
      <c r="K166" s="22" t="s">
        <v>35</v>
      </c>
      <c r="L166" s="22" t="s">
        <v>35</v>
      </c>
      <c r="M166" s="22" t="s">
        <v>35</v>
      </c>
      <c r="N166" s="22" t="s">
        <v>35</v>
      </c>
      <c r="O166" s="22" t="s">
        <v>35</v>
      </c>
      <c r="P166" s="22" t="s">
        <v>35</v>
      </c>
      <c r="Q166" s="22" t="s">
        <v>35</v>
      </c>
      <c r="R166" s="22" t="s">
        <v>35</v>
      </c>
      <c r="S166" s="22"/>
      <c r="T166" s="22" t="s">
        <v>35</v>
      </c>
      <c r="U166" s="22" t="s">
        <v>35</v>
      </c>
    </row>
    <row r="167" spans="1:21" ht="14.25" customHeight="1" x14ac:dyDescent="0.25">
      <c r="A167" s="23"/>
      <c r="B167" s="23"/>
      <c r="C167" s="23"/>
      <c r="D167" s="23"/>
      <c r="E167" s="24"/>
      <c r="F167" s="24"/>
      <c r="G167" s="24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ht="14.25" customHeight="1" x14ac:dyDescent="0.25">
      <c r="A168" s="23"/>
      <c r="B168" s="23"/>
      <c r="C168" s="23"/>
      <c r="D168" s="23"/>
      <c r="E168" s="24"/>
      <c r="F168" s="24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ht="14.25" customHeight="1" x14ac:dyDescent="0.25">
      <c r="A169" s="23"/>
      <c r="B169" s="23"/>
      <c r="C169" s="23"/>
      <c r="D169" s="23"/>
      <c r="E169" s="24"/>
      <c r="F169" s="24"/>
      <c r="G169" s="24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ht="14.25" customHeight="1" x14ac:dyDescent="0.25">
      <c r="A170" s="23"/>
      <c r="B170" s="23"/>
      <c r="C170" s="23"/>
      <c r="D170" s="23"/>
      <c r="E170" s="24"/>
      <c r="F170" s="24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ht="14.25" customHeight="1" x14ac:dyDescent="0.25">
      <c r="A171" s="23"/>
      <c r="B171" s="23"/>
      <c r="C171" s="23"/>
      <c r="D171" s="23"/>
      <c r="E171" s="24"/>
      <c r="F171" s="24"/>
      <c r="G171" s="24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ht="14.25" customHeight="1" x14ac:dyDescent="0.25">
      <c r="A172" s="23"/>
      <c r="B172" s="23"/>
      <c r="C172" s="23"/>
      <c r="D172" s="23"/>
      <c r="E172" s="24"/>
      <c r="F172" s="24"/>
      <c r="G172" s="24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ht="14.25" customHeight="1" x14ac:dyDescent="0.25">
      <c r="A173" s="132" t="s">
        <v>109</v>
      </c>
      <c r="B173" s="132"/>
      <c r="C173" s="132"/>
      <c r="D173" s="132" t="s">
        <v>98</v>
      </c>
      <c r="E173" s="132"/>
      <c r="F173" s="132"/>
      <c r="G173" s="132"/>
      <c r="H173" s="132"/>
      <c r="I173" s="56"/>
      <c r="J173" s="56"/>
      <c r="K173" s="56"/>
      <c r="L173" s="56"/>
      <c r="M173" s="56"/>
      <c r="N173" s="56"/>
      <c r="O173" s="56"/>
      <c r="P173" s="22"/>
      <c r="Q173" s="22"/>
      <c r="R173" s="22"/>
      <c r="S173" s="22"/>
      <c r="T173" s="22"/>
      <c r="U173" s="22"/>
    </row>
    <row r="174" spans="1:21" ht="14.25" customHeight="1" x14ac:dyDescent="0.25">
      <c r="A174" s="132" t="s">
        <v>1</v>
      </c>
      <c r="B174" s="132"/>
      <c r="C174" s="132"/>
      <c r="D174" s="132" t="s">
        <v>108</v>
      </c>
      <c r="E174" s="132"/>
      <c r="F174" s="132"/>
      <c r="G174" s="132"/>
      <c r="H174" s="132"/>
      <c r="I174" s="56"/>
      <c r="J174" s="56"/>
      <c r="K174" s="56"/>
      <c r="L174" s="56"/>
      <c r="M174" s="56"/>
      <c r="N174" s="56"/>
      <c r="O174" s="56"/>
      <c r="P174" s="22"/>
      <c r="Q174" s="22"/>
      <c r="R174" s="22"/>
      <c r="S174" s="22"/>
      <c r="T174" s="22"/>
      <c r="U174" s="22"/>
    </row>
    <row r="175" spans="1:21" ht="14.25" customHeight="1" x14ac:dyDescent="0.25">
      <c r="A175" s="132" t="s">
        <v>3</v>
      </c>
      <c r="B175" s="132"/>
      <c r="C175" s="132"/>
      <c r="D175" s="132" t="s">
        <v>140</v>
      </c>
      <c r="E175" s="132"/>
      <c r="F175" s="132"/>
      <c r="G175" s="132"/>
      <c r="H175" s="13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4.25" customHeight="1" x14ac:dyDescent="0.25">
      <c r="A176" s="23"/>
      <c r="B176" s="23"/>
      <c r="C176" s="23"/>
      <c r="D176" s="23"/>
      <c r="E176" s="24"/>
      <c r="F176" s="24"/>
      <c r="G176" s="24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ht="13.5" customHeight="1" x14ac:dyDescent="0.25">
      <c r="A177" s="133" t="s">
        <v>5</v>
      </c>
      <c r="B177" s="127" t="s">
        <v>6</v>
      </c>
      <c r="C177" s="135" t="s">
        <v>7</v>
      </c>
      <c r="D177" s="133" t="s">
        <v>8</v>
      </c>
      <c r="E177" s="129" t="s">
        <v>9</v>
      </c>
      <c r="F177" s="130"/>
      <c r="G177" s="131"/>
      <c r="H177" s="127" t="s">
        <v>10</v>
      </c>
      <c r="I177" s="129" t="s">
        <v>11</v>
      </c>
      <c r="J177" s="130"/>
      <c r="K177" s="130"/>
      <c r="L177" s="130"/>
      <c r="M177" s="131"/>
      <c r="N177" s="129" t="s">
        <v>12</v>
      </c>
      <c r="O177" s="130"/>
      <c r="P177" s="130"/>
      <c r="Q177" s="130"/>
      <c r="R177" s="130"/>
      <c r="S177" s="130"/>
      <c r="T177" s="130"/>
      <c r="U177" s="131"/>
    </row>
    <row r="178" spans="1:21" ht="31.15" customHeight="1" x14ac:dyDescent="0.25">
      <c r="A178" s="134"/>
      <c r="B178" s="128"/>
      <c r="C178" s="136"/>
      <c r="D178" s="134"/>
      <c r="E178" s="1" t="s">
        <v>13</v>
      </c>
      <c r="F178" s="1" t="s">
        <v>14</v>
      </c>
      <c r="G178" s="1" t="s">
        <v>15</v>
      </c>
      <c r="H178" s="128"/>
      <c r="I178" s="1" t="s">
        <v>16</v>
      </c>
      <c r="J178" s="1" t="s">
        <v>17</v>
      </c>
      <c r="K178" s="1" t="s">
        <v>18</v>
      </c>
      <c r="L178" s="1" t="s">
        <v>19</v>
      </c>
      <c r="M178" s="1" t="s">
        <v>20</v>
      </c>
      <c r="N178" s="1" t="s">
        <v>21</v>
      </c>
      <c r="O178" s="2" t="s">
        <v>22</v>
      </c>
      <c r="P178" s="1" t="s">
        <v>23</v>
      </c>
      <c r="Q178" s="2" t="s">
        <v>24</v>
      </c>
      <c r="R178" s="1" t="s">
        <v>25</v>
      </c>
      <c r="S178" s="1" t="s">
        <v>26</v>
      </c>
      <c r="T178" s="1" t="s">
        <v>27</v>
      </c>
      <c r="U178" s="1" t="s">
        <v>28</v>
      </c>
    </row>
    <row r="179" spans="1:21" ht="14.65" customHeight="1" x14ac:dyDescent="0.25">
      <c r="A179" s="3" t="s">
        <v>29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</row>
    <row r="180" spans="1:21" ht="30.75" customHeight="1" x14ac:dyDescent="0.25">
      <c r="A180" s="6">
        <v>2008</v>
      </c>
      <c r="B180" s="6">
        <v>214</v>
      </c>
      <c r="C180" s="7" t="s">
        <v>145</v>
      </c>
      <c r="D180" s="6">
        <v>200</v>
      </c>
      <c r="E180" s="8">
        <v>15.8</v>
      </c>
      <c r="F180" s="8">
        <v>9.1</v>
      </c>
      <c r="G180" s="8">
        <v>44.8</v>
      </c>
      <c r="H180" s="9">
        <f>E180*4.1+F180*9.3+G180*4.1</f>
        <v>333.09000000000003</v>
      </c>
      <c r="I180" s="8">
        <v>0.4</v>
      </c>
      <c r="J180" s="8">
        <v>2.2000000000000002</v>
      </c>
      <c r="K180" s="18">
        <v>182.2</v>
      </c>
      <c r="L180" s="8">
        <v>0.1</v>
      </c>
      <c r="M180" s="8">
        <v>0.3</v>
      </c>
      <c r="N180" s="8">
        <v>257</v>
      </c>
      <c r="O180" s="10">
        <v>55.9</v>
      </c>
      <c r="P180" s="8">
        <v>101</v>
      </c>
      <c r="Q180" s="10">
        <v>2</v>
      </c>
      <c r="R180" s="8">
        <v>20</v>
      </c>
      <c r="S180" s="8">
        <v>0.2</v>
      </c>
      <c r="T180" s="8">
        <v>0.5</v>
      </c>
      <c r="U180" s="27">
        <v>2.5000000000000001E-2</v>
      </c>
    </row>
    <row r="181" spans="1:21" ht="24" customHeight="1" x14ac:dyDescent="0.25">
      <c r="A181" s="6">
        <v>2008</v>
      </c>
      <c r="B181" s="6">
        <v>431</v>
      </c>
      <c r="C181" s="7" t="s">
        <v>50</v>
      </c>
      <c r="D181" s="6" t="s">
        <v>51</v>
      </c>
      <c r="E181" s="8">
        <v>0</v>
      </c>
      <c r="F181" s="8">
        <v>0</v>
      </c>
      <c r="G181" s="8">
        <v>9.8000000000000007</v>
      </c>
      <c r="H181" s="9">
        <f>E181*4.1+F181*9.3+G181*4.1</f>
        <v>40.18</v>
      </c>
      <c r="I181" s="8">
        <v>0</v>
      </c>
      <c r="J181" s="8">
        <v>0.8</v>
      </c>
      <c r="K181" s="8">
        <v>0</v>
      </c>
      <c r="L181" s="8">
        <v>0</v>
      </c>
      <c r="M181" s="8">
        <v>0</v>
      </c>
      <c r="N181" s="8">
        <v>7.4</v>
      </c>
      <c r="O181" s="10">
        <v>1.8</v>
      </c>
      <c r="P181" s="8">
        <v>1</v>
      </c>
      <c r="Q181" s="10">
        <v>0</v>
      </c>
      <c r="R181" s="8">
        <v>8.9</v>
      </c>
      <c r="S181" s="8">
        <v>0</v>
      </c>
      <c r="T181" s="8">
        <v>0</v>
      </c>
      <c r="U181" s="8">
        <v>0</v>
      </c>
    </row>
    <row r="182" spans="1:21" ht="12.4" customHeight="1" x14ac:dyDescent="0.25">
      <c r="A182" s="6">
        <v>2008</v>
      </c>
      <c r="B182" s="6"/>
      <c r="C182" s="7" t="s">
        <v>79</v>
      </c>
      <c r="D182" s="6">
        <v>50</v>
      </c>
      <c r="E182" s="8">
        <v>1.8</v>
      </c>
      <c r="F182" s="8">
        <v>9.1999999999999993</v>
      </c>
      <c r="G182" s="8">
        <v>12.4</v>
      </c>
      <c r="H182" s="9">
        <f t="shared" ref="H182" si="42">E182*4.1+F182*9.3+G182*4.1</f>
        <v>143.78</v>
      </c>
      <c r="I182" s="8">
        <v>0</v>
      </c>
      <c r="J182" s="8">
        <v>0</v>
      </c>
      <c r="K182" s="8">
        <v>0.1</v>
      </c>
      <c r="L182" s="8">
        <v>0.2</v>
      </c>
      <c r="M182" s="8">
        <v>0</v>
      </c>
      <c r="N182" s="8">
        <v>5</v>
      </c>
      <c r="O182" s="10">
        <v>2.6</v>
      </c>
      <c r="P182" s="8">
        <v>14.9</v>
      </c>
      <c r="Q182" s="10">
        <v>0.2</v>
      </c>
      <c r="R182" s="8">
        <v>19.899999999999999</v>
      </c>
      <c r="S182" s="8">
        <v>0</v>
      </c>
      <c r="T182" s="8">
        <v>0</v>
      </c>
      <c r="U182" s="8">
        <v>0</v>
      </c>
    </row>
    <row r="183" spans="1:21" ht="12.4" customHeight="1" x14ac:dyDescent="0.25">
      <c r="A183" s="6">
        <v>2008</v>
      </c>
      <c r="B183" s="6" t="s">
        <v>35</v>
      </c>
      <c r="C183" s="7" t="s">
        <v>36</v>
      </c>
      <c r="D183" s="6">
        <v>120</v>
      </c>
      <c r="E183" s="8">
        <v>0.5</v>
      </c>
      <c r="F183" s="8">
        <v>0.5</v>
      </c>
      <c r="G183" s="8">
        <v>10.199999999999999</v>
      </c>
      <c r="H183" s="9">
        <f>E183*4.1+F183*9.3+G183*4.1</f>
        <v>48.519999999999996</v>
      </c>
      <c r="I183" s="8">
        <v>0</v>
      </c>
      <c r="J183" s="8">
        <v>10</v>
      </c>
      <c r="K183" s="8">
        <v>0</v>
      </c>
      <c r="L183" s="8">
        <v>0</v>
      </c>
      <c r="M183" s="8">
        <v>0</v>
      </c>
      <c r="N183" s="8">
        <v>16</v>
      </c>
      <c r="O183" s="10">
        <v>8</v>
      </c>
      <c r="P183" s="8">
        <v>11</v>
      </c>
      <c r="Q183" s="10">
        <v>2.2000000000000002</v>
      </c>
      <c r="R183" s="8">
        <v>278</v>
      </c>
      <c r="S183" s="8">
        <v>0.02</v>
      </c>
      <c r="T183" s="8">
        <v>0</v>
      </c>
      <c r="U183" s="8">
        <v>0</v>
      </c>
    </row>
    <row r="184" spans="1:21" ht="12.4" customHeight="1" x14ac:dyDescent="0.25">
      <c r="A184" s="124" t="s">
        <v>37</v>
      </c>
      <c r="B184" s="125"/>
      <c r="C184" s="125"/>
      <c r="D184" s="12">
        <v>550</v>
      </c>
      <c r="E184" s="13">
        <f t="shared" ref="E184:U184" si="43">SUM(E180:E183)</f>
        <v>18.100000000000001</v>
      </c>
      <c r="F184" s="13">
        <f t="shared" si="43"/>
        <v>18.799999999999997</v>
      </c>
      <c r="G184" s="13">
        <f t="shared" si="43"/>
        <v>77.2</v>
      </c>
      <c r="H184" s="13">
        <f t="shared" si="43"/>
        <v>565.57000000000005</v>
      </c>
      <c r="I184" s="13">
        <f t="shared" si="43"/>
        <v>0.4</v>
      </c>
      <c r="J184" s="28">
        <f t="shared" si="43"/>
        <v>13</v>
      </c>
      <c r="K184" s="29">
        <f t="shared" si="43"/>
        <v>182.29999999999998</v>
      </c>
      <c r="L184" s="13">
        <f t="shared" si="43"/>
        <v>0.30000000000000004</v>
      </c>
      <c r="M184" s="13">
        <f t="shared" si="43"/>
        <v>0.3</v>
      </c>
      <c r="N184" s="29">
        <f t="shared" si="43"/>
        <v>285.39999999999998</v>
      </c>
      <c r="O184" s="13">
        <f t="shared" si="43"/>
        <v>68.3</v>
      </c>
      <c r="P184" s="13">
        <f t="shared" si="43"/>
        <v>127.9</v>
      </c>
      <c r="Q184" s="13">
        <f t="shared" si="43"/>
        <v>4.4000000000000004</v>
      </c>
      <c r="R184" s="13">
        <f t="shared" si="43"/>
        <v>326.8</v>
      </c>
      <c r="S184" s="13">
        <f t="shared" si="43"/>
        <v>0.22</v>
      </c>
      <c r="T184" s="29">
        <f t="shared" si="43"/>
        <v>0.5</v>
      </c>
      <c r="U184" s="41">
        <f t="shared" si="43"/>
        <v>2.5000000000000001E-2</v>
      </c>
    </row>
    <row r="185" spans="1:21" ht="14.65" customHeight="1" x14ac:dyDescent="0.25">
      <c r="A185" s="17" t="s">
        <v>40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6"/>
    </row>
    <row r="186" spans="1:21" ht="21.75" customHeight="1" x14ac:dyDescent="0.25">
      <c r="A186" s="6">
        <v>2011</v>
      </c>
      <c r="B186" s="6">
        <v>47</v>
      </c>
      <c r="C186" s="7" t="s">
        <v>62</v>
      </c>
      <c r="D186" s="6">
        <v>100</v>
      </c>
      <c r="E186" s="8">
        <v>1.6</v>
      </c>
      <c r="F186" s="8">
        <v>1.9</v>
      </c>
      <c r="G186" s="8">
        <v>3.7</v>
      </c>
      <c r="H186" s="9">
        <f>E186*4.1+F186*9.3+G186*4.1</f>
        <v>39.4</v>
      </c>
      <c r="I186" s="8">
        <v>0</v>
      </c>
      <c r="J186" s="8">
        <v>5.2</v>
      </c>
      <c r="K186" s="8">
        <v>96.7</v>
      </c>
      <c r="L186" s="8">
        <v>0.05</v>
      </c>
      <c r="M186" s="8">
        <v>0.1</v>
      </c>
      <c r="N186" s="8">
        <v>125.3</v>
      </c>
      <c r="O186" s="10">
        <v>8.6</v>
      </c>
      <c r="P186" s="8">
        <v>88.6</v>
      </c>
      <c r="Q186" s="10">
        <v>0.4</v>
      </c>
      <c r="R186" s="8">
        <v>147.5</v>
      </c>
      <c r="S186" s="8">
        <v>0.1</v>
      </c>
      <c r="T186" s="8">
        <v>0</v>
      </c>
      <c r="U186" s="8">
        <v>0</v>
      </c>
    </row>
    <row r="187" spans="1:21" ht="28.9" customHeight="1" x14ac:dyDescent="0.25">
      <c r="A187" s="6">
        <v>2011</v>
      </c>
      <c r="B187" s="6">
        <v>96</v>
      </c>
      <c r="C187" s="7" t="s">
        <v>63</v>
      </c>
      <c r="D187" s="6">
        <v>200</v>
      </c>
      <c r="E187" s="8">
        <v>7.1</v>
      </c>
      <c r="F187" s="8">
        <v>8.3000000000000007</v>
      </c>
      <c r="G187" s="8">
        <v>26.9</v>
      </c>
      <c r="H187" s="9">
        <f t="shared" ref="H187:H191" si="44">E187*4.1+F187*9.3+G187*4.1</f>
        <v>216.58999999999997</v>
      </c>
      <c r="I187" s="8">
        <v>0.1</v>
      </c>
      <c r="J187" s="8">
        <v>3.8</v>
      </c>
      <c r="K187" s="8">
        <v>96.4</v>
      </c>
      <c r="L187" s="8">
        <v>0.05</v>
      </c>
      <c r="M187" s="8">
        <v>0.1</v>
      </c>
      <c r="N187" s="8">
        <v>57.2</v>
      </c>
      <c r="O187" s="10">
        <v>19.399999999999999</v>
      </c>
      <c r="P187" s="8">
        <v>94</v>
      </c>
      <c r="Q187" s="10">
        <v>0.2</v>
      </c>
      <c r="R187" s="8">
        <v>6.6</v>
      </c>
      <c r="S187" s="8">
        <v>0</v>
      </c>
      <c r="T187" s="8">
        <v>0</v>
      </c>
      <c r="U187" s="8">
        <v>0</v>
      </c>
    </row>
    <row r="188" spans="1:21" ht="18.600000000000001" customHeight="1" x14ac:dyDescent="0.25">
      <c r="A188" s="6">
        <v>2008</v>
      </c>
      <c r="B188" s="6">
        <v>239</v>
      </c>
      <c r="C188" s="7" t="s">
        <v>155</v>
      </c>
      <c r="D188" s="6">
        <v>100</v>
      </c>
      <c r="E188" s="8">
        <v>10.1</v>
      </c>
      <c r="F188" s="8">
        <v>12.4</v>
      </c>
      <c r="G188" s="8">
        <v>12.1</v>
      </c>
      <c r="H188" s="9">
        <f t="shared" si="44"/>
        <v>206.34</v>
      </c>
      <c r="I188" s="8">
        <v>0.1</v>
      </c>
      <c r="J188" s="8">
        <v>9.1</v>
      </c>
      <c r="K188" s="8">
        <v>4.0999999999999996</v>
      </c>
      <c r="L188" s="8">
        <v>5.2</v>
      </c>
      <c r="M188" s="8">
        <v>0.2</v>
      </c>
      <c r="N188" s="8">
        <v>89.1</v>
      </c>
      <c r="O188" s="10">
        <v>39.799999999999997</v>
      </c>
      <c r="P188" s="8">
        <v>169.2</v>
      </c>
      <c r="Q188" s="10">
        <v>2.1</v>
      </c>
      <c r="R188" s="8">
        <v>64.2</v>
      </c>
      <c r="S188" s="8">
        <v>0</v>
      </c>
      <c r="T188" s="8">
        <v>1.5</v>
      </c>
      <c r="U188" s="8">
        <v>0</v>
      </c>
    </row>
    <row r="189" spans="1:21" ht="28.9" customHeight="1" x14ac:dyDescent="0.25">
      <c r="A189" s="6">
        <v>2011</v>
      </c>
      <c r="B189" s="6">
        <v>310</v>
      </c>
      <c r="C189" s="7" t="s">
        <v>149</v>
      </c>
      <c r="D189" s="6">
        <v>180</v>
      </c>
      <c r="E189" s="8">
        <v>4</v>
      </c>
      <c r="F189" s="8">
        <v>4.9000000000000004</v>
      </c>
      <c r="G189" s="8">
        <v>52.1</v>
      </c>
      <c r="H189" s="9">
        <f t="shared" si="44"/>
        <v>275.58</v>
      </c>
      <c r="I189" s="8">
        <v>0.1</v>
      </c>
      <c r="J189" s="8">
        <v>4.3</v>
      </c>
      <c r="K189" s="8">
        <v>66.7</v>
      </c>
      <c r="L189" s="8">
        <v>0</v>
      </c>
      <c r="M189" s="8">
        <v>0.1</v>
      </c>
      <c r="N189" s="8">
        <v>36.4</v>
      </c>
      <c r="O189" s="10">
        <v>9.4</v>
      </c>
      <c r="P189" s="8">
        <v>102.4</v>
      </c>
      <c r="Q189" s="10">
        <v>1.2</v>
      </c>
      <c r="R189" s="8">
        <v>26.3</v>
      </c>
      <c r="S189" s="8">
        <v>0.1</v>
      </c>
      <c r="T189" s="8">
        <v>0</v>
      </c>
      <c r="U189" s="8">
        <v>0</v>
      </c>
    </row>
    <row r="190" spans="1:21" ht="12.4" customHeight="1" x14ac:dyDescent="0.25">
      <c r="A190" s="6">
        <v>2008</v>
      </c>
      <c r="B190" s="6">
        <v>430</v>
      </c>
      <c r="C190" s="7" t="s">
        <v>31</v>
      </c>
      <c r="D190" s="6" t="s">
        <v>32</v>
      </c>
      <c r="E190" s="8">
        <v>0</v>
      </c>
      <c r="F190" s="8">
        <v>0</v>
      </c>
      <c r="G190" s="8">
        <v>9.6999999999999993</v>
      </c>
      <c r="H190" s="9">
        <f>E190*4.1+F190*9.3+G190*4.1</f>
        <v>39.769999999999996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5.9</v>
      </c>
      <c r="O190" s="10">
        <v>1.3</v>
      </c>
      <c r="P190" s="8">
        <v>0</v>
      </c>
      <c r="Q190" s="10">
        <v>0</v>
      </c>
      <c r="R190" s="8">
        <v>0.7</v>
      </c>
      <c r="S190" s="8">
        <v>0</v>
      </c>
      <c r="T190" s="8">
        <v>0</v>
      </c>
      <c r="U190" s="8">
        <v>0</v>
      </c>
    </row>
    <row r="191" spans="1:21" ht="12.4" customHeight="1" x14ac:dyDescent="0.25">
      <c r="A191" s="6">
        <v>2008</v>
      </c>
      <c r="B191" s="6" t="s">
        <v>35</v>
      </c>
      <c r="C191" s="7" t="s">
        <v>46</v>
      </c>
      <c r="D191" s="6">
        <v>20</v>
      </c>
      <c r="E191" s="8">
        <v>1.3</v>
      </c>
      <c r="F191" s="8">
        <v>0.2</v>
      </c>
      <c r="G191" s="8">
        <v>8.5</v>
      </c>
      <c r="H191" s="9">
        <f t="shared" si="44"/>
        <v>42.039999999999992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3.6</v>
      </c>
      <c r="O191" s="10">
        <v>3.8</v>
      </c>
      <c r="P191" s="8">
        <v>17.399999999999999</v>
      </c>
      <c r="Q191" s="10">
        <v>0.8</v>
      </c>
      <c r="R191" s="8">
        <v>27.2</v>
      </c>
      <c r="S191" s="8">
        <v>0.1</v>
      </c>
      <c r="T191" s="8">
        <v>0</v>
      </c>
      <c r="U191" s="8">
        <v>0</v>
      </c>
    </row>
    <row r="192" spans="1:21" ht="11.45" customHeight="1" x14ac:dyDescent="0.25">
      <c r="A192" s="124" t="s">
        <v>37</v>
      </c>
      <c r="B192" s="125"/>
      <c r="C192" s="125"/>
      <c r="D192" s="12">
        <v>850</v>
      </c>
      <c r="E192" s="14">
        <f>SUM(E186:E191)</f>
        <v>24.099999999999998</v>
      </c>
      <c r="F192" s="14">
        <f t="shared" ref="F192:U192" si="45">SUM(F186:F191)</f>
        <v>27.7</v>
      </c>
      <c r="G192" s="14">
        <f>SUM(G186:G191)</f>
        <v>113</v>
      </c>
      <c r="H192" s="14">
        <f t="shared" si="45"/>
        <v>819.71999999999991</v>
      </c>
      <c r="I192" s="14">
        <f t="shared" si="45"/>
        <v>0.30000000000000004</v>
      </c>
      <c r="J192" s="14">
        <f t="shared" si="45"/>
        <v>22.400000000000002</v>
      </c>
      <c r="K192" s="34">
        <f t="shared" si="45"/>
        <v>263.90000000000003</v>
      </c>
      <c r="L192" s="14">
        <f t="shared" si="45"/>
        <v>5.3</v>
      </c>
      <c r="M192" s="14">
        <f t="shared" si="45"/>
        <v>0.5</v>
      </c>
      <c r="N192" s="14">
        <f t="shared" si="45"/>
        <v>317.5</v>
      </c>
      <c r="O192" s="14">
        <f t="shared" si="45"/>
        <v>82.3</v>
      </c>
      <c r="P192" s="14">
        <f t="shared" si="45"/>
        <v>471.59999999999991</v>
      </c>
      <c r="Q192" s="14">
        <f t="shared" si="45"/>
        <v>4.7</v>
      </c>
      <c r="R192" s="14">
        <f t="shared" si="45"/>
        <v>272.5</v>
      </c>
      <c r="S192" s="14">
        <f t="shared" si="45"/>
        <v>0.30000000000000004</v>
      </c>
      <c r="T192" s="14">
        <f t="shared" si="45"/>
        <v>1.5</v>
      </c>
      <c r="U192" s="14">
        <f t="shared" si="45"/>
        <v>0</v>
      </c>
    </row>
    <row r="193" spans="1:21" ht="12" customHeight="1" x14ac:dyDescent="0.25">
      <c r="A193" s="124" t="s">
        <v>47</v>
      </c>
      <c r="B193" s="125"/>
      <c r="C193" s="125"/>
      <c r="D193" s="126"/>
      <c r="E193" s="14">
        <f>E184+E192</f>
        <v>42.2</v>
      </c>
      <c r="F193" s="14">
        <f t="shared" ref="F193:U193" si="46">F184+F192</f>
        <v>46.5</v>
      </c>
      <c r="G193" s="14">
        <f t="shared" si="46"/>
        <v>190.2</v>
      </c>
      <c r="H193" s="14">
        <f t="shared" si="46"/>
        <v>1385.29</v>
      </c>
      <c r="I193" s="14">
        <f>I184+I192</f>
        <v>0.70000000000000007</v>
      </c>
      <c r="J193" s="14">
        <f t="shared" si="46"/>
        <v>35.400000000000006</v>
      </c>
      <c r="K193" s="14">
        <f t="shared" si="46"/>
        <v>446.20000000000005</v>
      </c>
      <c r="L193" s="14">
        <f t="shared" si="46"/>
        <v>5.6</v>
      </c>
      <c r="M193" s="14">
        <f t="shared" si="46"/>
        <v>0.8</v>
      </c>
      <c r="N193" s="14">
        <f t="shared" si="46"/>
        <v>602.9</v>
      </c>
      <c r="O193" s="14">
        <f t="shared" si="46"/>
        <v>150.6</v>
      </c>
      <c r="P193" s="14">
        <f t="shared" si="46"/>
        <v>599.49999999999989</v>
      </c>
      <c r="Q193" s="14">
        <f t="shared" si="46"/>
        <v>9.1000000000000014</v>
      </c>
      <c r="R193" s="14">
        <f t="shared" si="46"/>
        <v>599.29999999999995</v>
      </c>
      <c r="S193" s="14">
        <f t="shared" si="46"/>
        <v>0.52</v>
      </c>
      <c r="T193" s="14">
        <f t="shared" si="46"/>
        <v>2</v>
      </c>
      <c r="U193" s="41">
        <f t="shared" si="46"/>
        <v>2.5000000000000001E-2</v>
      </c>
    </row>
    <row r="194" spans="1:21" ht="14.25" customHeight="1" x14ac:dyDescent="0.25">
      <c r="A194" s="124" t="s">
        <v>48</v>
      </c>
      <c r="B194" s="125"/>
      <c r="C194" s="125"/>
      <c r="D194" s="125"/>
      <c r="E194" s="21">
        <v>1</v>
      </c>
      <c r="F194" s="21">
        <v>1</v>
      </c>
      <c r="G194" s="21">
        <v>4</v>
      </c>
      <c r="H194" s="22" t="s">
        <v>35</v>
      </c>
      <c r="I194" s="22" t="s">
        <v>35</v>
      </c>
      <c r="J194" s="22" t="s">
        <v>35</v>
      </c>
      <c r="K194" s="22" t="s">
        <v>35</v>
      </c>
      <c r="L194" s="22" t="s">
        <v>35</v>
      </c>
      <c r="M194" s="22" t="s">
        <v>35</v>
      </c>
      <c r="N194" s="22" t="s">
        <v>35</v>
      </c>
      <c r="O194" s="22" t="s">
        <v>35</v>
      </c>
      <c r="P194" s="22" t="s">
        <v>35</v>
      </c>
      <c r="Q194" s="22" t="s">
        <v>35</v>
      </c>
      <c r="R194" s="22" t="s">
        <v>35</v>
      </c>
      <c r="S194" s="22" t="s">
        <v>35</v>
      </c>
      <c r="T194" s="22" t="s">
        <v>35</v>
      </c>
      <c r="U194" s="22" t="s">
        <v>35</v>
      </c>
    </row>
    <row r="195" spans="1:21" ht="14.25" customHeight="1" x14ac:dyDescent="0.25">
      <c r="A195" s="23"/>
      <c r="B195" s="23"/>
      <c r="C195" s="23"/>
      <c r="D195" s="23"/>
      <c r="E195" s="24"/>
      <c r="F195" s="24"/>
      <c r="G195" s="24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1" ht="14.25" customHeight="1" x14ac:dyDescent="0.25">
      <c r="A196" s="23"/>
      <c r="B196" s="23"/>
      <c r="C196" s="23"/>
      <c r="D196" s="23"/>
      <c r="E196" s="24"/>
      <c r="F196" s="24"/>
      <c r="G196" s="24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ht="14.25" customHeight="1" x14ac:dyDescent="0.25">
      <c r="A197" s="23"/>
      <c r="B197" s="23"/>
      <c r="C197" s="23"/>
      <c r="D197" s="23"/>
      <c r="E197" s="24"/>
      <c r="F197" s="24"/>
      <c r="G197" s="24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ht="14.25" customHeight="1" x14ac:dyDescent="0.25">
      <c r="A198" s="23"/>
      <c r="B198" s="23"/>
      <c r="C198" s="23"/>
      <c r="D198" s="23"/>
      <c r="E198" s="24"/>
      <c r="F198" s="24"/>
      <c r="G198" s="24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4.25" customHeight="1" x14ac:dyDescent="0.25">
      <c r="A199" s="23"/>
      <c r="B199" s="23"/>
      <c r="C199" s="23"/>
      <c r="D199" s="23"/>
      <c r="E199" s="24"/>
      <c r="F199" s="24"/>
      <c r="G199" s="24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ht="14.25" customHeight="1" x14ac:dyDescent="0.25">
      <c r="A200" s="23"/>
      <c r="B200" s="23"/>
      <c r="C200" s="23"/>
      <c r="D200" s="23"/>
      <c r="E200" s="24"/>
      <c r="F200" s="24"/>
      <c r="G200" s="24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ht="14.25" customHeight="1" x14ac:dyDescent="0.25">
      <c r="A201" s="132" t="s">
        <v>110</v>
      </c>
      <c r="B201" s="132"/>
      <c r="C201" s="132"/>
      <c r="D201" s="132" t="s">
        <v>102</v>
      </c>
      <c r="E201" s="132"/>
      <c r="F201" s="132"/>
      <c r="G201" s="132"/>
      <c r="H201" s="13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ht="14.25" customHeight="1" x14ac:dyDescent="0.25">
      <c r="A202" s="132" t="s">
        <v>1</v>
      </c>
      <c r="B202" s="132"/>
      <c r="C202" s="132"/>
      <c r="D202" s="132" t="s">
        <v>108</v>
      </c>
      <c r="E202" s="132"/>
      <c r="F202" s="132"/>
      <c r="G202" s="132"/>
      <c r="H202" s="13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ht="14.25" customHeight="1" x14ac:dyDescent="0.25">
      <c r="A203" s="132" t="s">
        <v>3</v>
      </c>
      <c r="B203" s="132"/>
      <c r="C203" s="132"/>
      <c r="D203" s="132" t="s">
        <v>140</v>
      </c>
      <c r="E203" s="132"/>
      <c r="F203" s="132"/>
      <c r="G203" s="132"/>
      <c r="H203" s="13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ht="14.25" customHeight="1" x14ac:dyDescent="0.25">
      <c r="A204" s="23"/>
      <c r="B204" s="23"/>
      <c r="C204" s="23"/>
      <c r="D204" s="23"/>
      <c r="E204" s="24"/>
      <c r="F204" s="24"/>
      <c r="G204" s="24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spans="1:21" ht="13.5" customHeight="1" x14ac:dyDescent="0.25">
      <c r="A205" s="133" t="s">
        <v>5</v>
      </c>
      <c r="B205" s="127" t="s">
        <v>6</v>
      </c>
      <c r="C205" s="135" t="s">
        <v>7</v>
      </c>
      <c r="D205" s="133" t="s">
        <v>8</v>
      </c>
      <c r="E205" s="129" t="s">
        <v>9</v>
      </c>
      <c r="F205" s="130"/>
      <c r="G205" s="131"/>
      <c r="H205" s="127" t="s">
        <v>10</v>
      </c>
      <c r="I205" s="129" t="s">
        <v>11</v>
      </c>
      <c r="J205" s="130"/>
      <c r="K205" s="130"/>
      <c r="L205" s="130"/>
      <c r="M205" s="131"/>
      <c r="N205" s="129" t="s">
        <v>12</v>
      </c>
      <c r="O205" s="130"/>
      <c r="P205" s="130"/>
      <c r="Q205" s="130"/>
      <c r="R205" s="130"/>
      <c r="S205" s="130"/>
      <c r="T205" s="130"/>
      <c r="U205" s="131"/>
    </row>
    <row r="206" spans="1:21" ht="31.15" customHeight="1" x14ac:dyDescent="0.25">
      <c r="A206" s="134"/>
      <c r="B206" s="128"/>
      <c r="C206" s="136"/>
      <c r="D206" s="134"/>
      <c r="E206" s="1" t="s">
        <v>13</v>
      </c>
      <c r="F206" s="1" t="s">
        <v>14</v>
      </c>
      <c r="G206" s="1" t="s">
        <v>15</v>
      </c>
      <c r="H206" s="128"/>
      <c r="I206" s="1" t="s">
        <v>16</v>
      </c>
      <c r="J206" s="1" t="s">
        <v>17</v>
      </c>
      <c r="K206" s="1" t="s">
        <v>18</v>
      </c>
      <c r="L206" s="1" t="s">
        <v>19</v>
      </c>
      <c r="M206" s="1" t="s">
        <v>20</v>
      </c>
      <c r="N206" s="1" t="s">
        <v>21</v>
      </c>
      <c r="O206" s="2" t="s">
        <v>22</v>
      </c>
      <c r="P206" s="1" t="s">
        <v>23</v>
      </c>
      <c r="Q206" s="2" t="s">
        <v>24</v>
      </c>
      <c r="R206" s="1" t="s">
        <v>25</v>
      </c>
      <c r="S206" s="1" t="s">
        <v>26</v>
      </c>
      <c r="T206" s="1" t="s">
        <v>27</v>
      </c>
      <c r="U206" s="1" t="s">
        <v>28</v>
      </c>
    </row>
    <row r="207" spans="1:21" ht="14.65" customHeight="1" x14ac:dyDescent="0.25">
      <c r="A207" s="3" t="s">
        <v>29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</row>
    <row r="208" spans="1:21" ht="34.15" customHeight="1" x14ac:dyDescent="0.25">
      <c r="A208" s="6">
        <v>2008</v>
      </c>
      <c r="B208" s="6">
        <v>187</v>
      </c>
      <c r="C208" s="7" t="s">
        <v>156</v>
      </c>
      <c r="D208" s="6">
        <v>200</v>
      </c>
      <c r="E208" s="8">
        <v>17.600000000000001</v>
      </c>
      <c r="F208" s="8">
        <v>12.5</v>
      </c>
      <c r="G208" s="8">
        <v>37.200000000000003</v>
      </c>
      <c r="H208" s="9">
        <f t="shared" ref="H208" si="47">E208*4.1+F208*9.3+G208*4.1</f>
        <v>340.93000000000006</v>
      </c>
      <c r="I208" s="8">
        <v>0.5</v>
      </c>
      <c r="J208" s="8">
        <v>0.2</v>
      </c>
      <c r="K208" s="18">
        <v>246</v>
      </c>
      <c r="L208" s="8">
        <v>1.8</v>
      </c>
      <c r="M208" s="8">
        <v>0.6</v>
      </c>
      <c r="N208" s="8">
        <v>269.10000000000002</v>
      </c>
      <c r="O208" s="10">
        <v>10.1</v>
      </c>
      <c r="P208" s="8">
        <v>190.1</v>
      </c>
      <c r="Q208" s="10">
        <v>0</v>
      </c>
      <c r="R208" s="8">
        <v>48.2</v>
      </c>
      <c r="S208" s="8">
        <v>0</v>
      </c>
      <c r="T208" s="8">
        <v>0.4</v>
      </c>
      <c r="U208" s="68">
        <v>2.5000000000000001E-2</v>
      </c>
    </row>
    <row r="209" spans="1:21" ht="12.4" customHeight="1" x14ac:dyDescent="0.25">
      <c r="A209" s="6">
        <v>2008</v>
      </c>
      <c r="B209" s="6">
        <v>430</v>
      </c>
      <c r="C209" s="7" t="s">
        <v>31</v>
      </c>
      <c r="D209" s="6" t="s">
        <v>32</v>
      </c>
      <c r="E209" s="8">
        <v>0</v>
      </c>
      <c r="F209" s="8">
        <v>0</v>
      </c>
      <c r="G209" s="8">
        <v>9.6999999999999993</v>
      </c>
      <c r="H209" s="9">
        <f t="shared" ref="H209:H211" si="48">E209*4.1+F209*9.3+G209*4.1</f>
        <v>39.769999999999996</v>
      </c>
      <c r="I209" s="8">
        <v>0</v>
      </c>
      <c r="J209" s="8">
        <v>0</v>
      </c>
      <c r="K209" s="18">
        <v>0</v>
      </c>
      <c r="L209" s="8">
        <v>0</v>
      </c>
      <c r="M209" s="8">
        <v>0</v>
      </c>
      <c r="N209" s="8">
        <v>5.9</v>
      </c>
      <c r="O209" s="10">
        <v>1.3</v>
      </c>
      <c r="P209" s="8">
        <v>0</v>
      </c>
      <c r="Q209" s="10">
        <v>0</v>
      </c>
      <c r="R209" s="8">
        <v>0.7</v>
      </c>
      <c r="S209" s="8">
        <v>0</v>
      </c>
      <c r="T209" s="8">
        <v>0</v>
      </c>
      <c r="U209" s="68">
        <v>0</v>
      </c>
    </row>
    <row r="210" spans="1:21" ht="12.4" customHeight="1" x14ac:dyDescent="0.25">
      <c r="A210" s="6">
        <v>2008</v>
      </c>
      <c r="B210" s="6"/>
      <c r="C210" s="7" t="s">
        <v>79</v>
      </c>
      <c r="D210" s="6">
        <v>20</v>
      </c>
      <c r="E210" s="8">
        <v>0.8</v>
      </c>
      <c r="F210" s="8">
        <v>5.2</v>
      </c>
      <c r="G210" s="8">
        <v>10.4</v>
      </c>
      <c r="H210" s="9">
        <f t="shared" si="48"/>
        <v>94.28</v>
      </c>
      <c r="I210" s="8">
        <v>0</v>
      </c>
      <c r="J210" s="8">
        <v>0</v>
      </c>
      <c r="K210" s="8">
        <v>0.1</v>
      </c>
      <c r="L210" s="8">
        <v>0.2</v>
      </c>
      <c r="M210" s="8">
        <v>0</v>
      </c>
      <c r="N210" s="8">
        <v>5</v>
      </c>
      <c r="O210" s="10">
        <v>2.6</v>
      </c>
      <c r="P210" s="8">
        <v>14.9</v>
      </c>
      <c r="Q210" s="10">
        <v>0.2</v>
      </c>
      <c r="R210" s="8">
        <v>19.899999999999999</v>
      </c>
      <c r="S210" s="8">
        <v>0</v>
      </c>
      <c r="T210" s="8">
        <v>0</v>
      </c>
      <c r="U210" s="68">
        <v>0</v>
      </c>
    </row>
    <row r="211" spans="1:21" ht="12.4" customHeight="1" x14ac:dyDescent="0.25">
      <c r="A211" s="6">
        <v>2008</v>
      </c>
      <c r="B211" s="6" t="s">
        <v>35</v>
      </c>
      <c r="C211" s="7" t="s">
        <v>36</v>
      </c>
      <c r="D211" s="6">
        <v>130</v>
      </c>
      <c r="E211" s="8">
        <v>0.8</v>
      </c>
      <c r="F211" s="8">
        <v>0.8</v>
      </c>
      <c r="G211" s="8">
        <v>19.600000000000001</v>
      </c>
      <c r="H211" s="9">
        <f t="shared" si="48"/>
        <v>91.08</v>
      </c>
      <c r="I211" s="8">
        <v>0</v>
      </c>
      <c r="J211" s="8">
        <v>15</v>
      </c>
      <c r="K211" s="18">
        <v>0</v>
      </c>
      <c r="L211" s="8">
        <v>0</v>
      </c>
      <c r="M211" s="8">
        <v>0</v>
      </c>
      <c r="N211" s="8">
        <v>124</v>
      </c>
      <c r="O211" s="10">
        <v>48</v>
      </c>
      <c r="P211" s="8">
        <v>116.5</v>
      </c>
      <c r="Q211" s="10">
        <v>5.6</v>
      </c>
      <c r="R211" s="8">
        <v>285.10000000000002</v>
      </c>
      <c r="S211" s="8">
        <v>0</v>
      </c>
      <c r="T211" s="8">
        <v>0</v>
      </c>
      <c r="U211" s="68">
        <v>0</v>
      </c>
    </row>
    <row r="212" spans="1:21" ht="12.4" customHeight="1" x14ac:dyDescent="0.25">
      <c r="A212" s="124" t="s">
        <v>37</v>
      </c>
      <c r="B212" s="125"/>
      <c r="C212" s="125"/>
      <c r="D212" s="12">
        <v>550</v>
      </c>
      <c r="E212" s="13">
        <f>SUM(E208:E211)</f>
        <v>19.200000000000003</v>
      </c>
      <c r="F212" s="13">
        <f t="shared" ref="F212:T212" si="49">SUM(F208:F211)</f>
        <v>18.5</v>
      </c>
      <c r="G212" s="13">
        <f t="shared" si="49"/>
        <v>76.900000000000006</v>
      </c>
      <c r="H212" s="13">
        <f t="shared" si="49"/>
        <v>566.06000000000006</v>
      </c>
      <c r="I212" s="13">
        <f t="shared" si="49"/>
        <v>0.5</v>
      </c>
      <c r="J212" s="28">
        <f t="shared" si="49"/>
        <v>15.2</v>
      </c>
      <c r="K212" s="29">
        <f t="shared" si="49"/>
        <v>246.1</v>
      </c>
      <c r="L212" s="13">
        <f t="shared" si="49"/>
        <v>2</v>
      </c>
      <c r="M212" s="13">
        <f t="shared" si="49"/>
        <v>0.6</v>
      </c>
      <c r="N212" s="28">
        <f t="shared" si="49"/>
        <v>404</v>
      </c>
      <c r="O212" s="13">
        <f t="shared" si="49"/>
        <v>62</v>
      </c>
      <c r="P212" s="28">
        <f t="shared" si="49"/>
        <v>321.5</v>
      </c>
      <c r="Q212" s="13">
        <f t="shared" si="49"/>
        <v>5.8</v>
      </c>
      <c r="R212" s="13">
        <f t="shared" si="49"/>
        <v>353.90000000000003</v>
      </c>
      <c r="S212" s="13">
        <f t="shared" si="49"/>
        <v>0</v>
      </c>
      <c r="T212" s="28">
        <f t="shared" si="49"/>
        <v>0.4</v>
      </c>
      <c r="U212" s="66">
        <f>SUM(U208:U211)</f>
        <v>2.5000000000000001E-2</v>
      </c>
    </row>
    <row r="213" spans="1:21" ht="14.65" customHeight="1" x14ac:dyDescent="0.25">
      <c r="A213" s="17" t="s">
        <v>40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67"/>
    </row>
    <row r="214" spans="1:21" ht="12.4" customHeight="1" x14ac:dyDescent="0.25">
      <c r="A214" s="6">
        <v>2008</v>
      </c>
      <c r="B214" s="6">
        <v>3</v>
      </c>
      <c r="C214" s="7" t="s">
        <v>55</v>
      </c>
      <c r="D214" s="6">
        <v>100</v>
      </c>
      <c r="E214" s="8">
        <v>1.1000000000000001</v>
      </c>
      <c r="F214" s="8">
        <v>0.2</v>
      </c>
      <c r="G214" s="8">
        <v>3.8</v>
      </c>
      <c r="H214" s="9">
        <f t="shared" ref="H214:H219" si="50">E214*4.1+F214*9.3+G214*4.1</f>
        <v>21.95</v>
      </c>
      <c r="I214" s="8">
        <v>0</v>
      </c>
      <c r="J214" s="8">
        <v>21.4</v>
      </c>
      <c r="K214" s="8">
        <v>97.5</v>
      </c>
      <c r="L214" s="8">
        <v>0</v>
      </c>
      <c r="M214" s="8">
        <v>0</v>
      </c>
      <c r="N214" s="8">
        <v>38.4</v>
      </c>
      <c r="O214" s="10">
        <v>32.5</v>
      </c>
      <c r="P214" s="8">
        <v>87.6</v>
      </c>
      <c r="Q214" s="10">
        <v>1.6</v>
      </c>
      <c r="R214" s="8">
        <v>198.4</v>
      </c>
      <c r="S214" s="8">
        <v>0.02</v>
      </c>
      <c r="T214" s="8">
        <v>0</v>
      </c>
      <c r="U214" s="68">
        <v>0</v>
      </c>
    </row>
    <row r="215" spans="1:21" ht="30.75" customHeight="1" x14ac:dyDescent="0.25">
      <c r="A215" s="6">
        <v>2011</v>
      </c>
      <c r="B215" s="6">
        <v>102</v>
      </c>
      <c r="C215" s="7" t="s">
        <v>141</v>
      </c>
      <c r="D215" s="6">
        <v>250</v>
      </c>
      <c r="E215" s="8">
        <v>2</v>
      </c>
      <c r="F215" s="8">
        <v>5.8</v>
      </c>
      <c r="G215" s="8">
        <v>11</v>
      </c>
      <c r="H215" s="9">
        <f t="shared" si="50"/>
        <v>107.24</v>
      </c>
      <c r="I215" s="8">
        <v>0.2</v>
      </c>
      <c r="J215" s="8">
        <v>0</v>
      </c>
      <c r="K215" s="8">
        <v>71.3</v>
      </c>
      <c r="L215" s="8">
        <v>0</v>
      </c>
      <c r="M215" s="8">
        <v>0.1</v>
      </c>
      <c r="N215" s="8">
        <v>10.3</v>
      </c>
      <c r="O215" s="10">
        <v>24.4</v>
      </c>
      <c r="P215" s="8">
        <v>52.5</v>
      </c>
      <c r="Q215" s="10">
        <v>0.8</v>
      </c>
      <c r="R215" s="8">
        <v>0</v>
      </c>
      <c r="S215" s="8">
        <v>0.4</v>
      </c>
      <c r="T215" s="8">
        <v>0.5</v>
      </c>
      <c r="U215" s="68">
        <v>0</v>
      </c>
    </row>
    <row r="216" spans="1:21" ht="25.9" customHeight="1" x14ac:dyDescent="0.25">
      <c r="A216" s="6">
        <v>2011</v>
      </c>
      <c r="B216" s="6">
        <v>260</v>
      </c>
      <c r="C216" s="7" t="s">
        <v>96</v>
      </c>
      <c r="D216" s="6">
        <v>100</v>
      </c>
      <c r="E216" s="8">
        <v>15.8</v>
      </c>
      <c r="F216" s="8">
        <v>13.4</v>
      </c>
      <c r="G216" s="8">
        <v>35.9</v>
      </c>
      <c r="H216" s="9">
        <f t="shared" si="50"/>
        <v>336.59000000000003</v>
      </c>
      <c r="I216" s="8">
        <v>0</v>
      </c>
      <c r="J216" s="8">
        <v>1</v>
      </c>
      <c r="K216" s="8">
        <v>35.1</v>
      </c>
      <c r="L216" s="8">
        <v>2.9</v>
      </c>
      <c r="M216" s="8">
        <v>0.1</v>
      </c>
      <c r="N216" s="8">
        <v>72.900000000000006</v>
      </c>
      <c r="O216" s="10">
        <v>0</v>
      </c>
      <c r="P216" s="8">
        <v>52.7</v>
      </c>
      <c r="Q216" s="10">
        <v>0</v>
      </c>
      <c r="R216" s="8">
        <v>15.1</v>
      </c>
      <c r="S216" s="8">
        <v>0</v>
      </c>
      <c r="T216" s="8">
        <v>1.1000000000000001</v>
      </c>
      <c r="U216" s="68">
        <v>0</v>
      </c>
    </row>
    <row r="217" spans="1:21" ht="21.75" customHeight="1" x14ac:dyDescent="0.25">
      <c r="A217" s="6">
        <v>2008</v>
      </c>
      <c r="B217" s="6">
        <v>323</v>
      </c>
      <c r="C217" s="7" t="s">
        <v>157</v>
      </c>
      <c r="D217" s="6">
        <v>180</v>
      </c>
      <c r="E217" s="8">
        <v>7.6</v>
      </c>
      <c r="F217" s="8">
        <v>8.4</v>
      </c>
      <c r="G217" s="8">
        <v>37.700000000000003</v>
      </c>
      <c r="H217" s="9">
        <f t="shared" si="50"/>
        <v>263.85000000000002</v>
      </c>
      <c r="I217" s="8">
        <v>0</v>
      </c>
      <c r="J217" s="8">
        <v>0</v>
      </c>
      <c r="K217" s="8">
        <v>0</v>
      </c>
      <c r="L217" s="8">
        <v>0.1</v>
      </c>
      <c r="M217" s="8">
        <v>0</v>
      </c>
      <c r="N217" s="8">
        <v>66.2</v>
      </c>
      <c r="O217" s="10">
        <v>26.1</v>
      </c>
      <c r="P217" s="8">
        <v>71.7</v>
      </c>
      <c r="Q217" s="10">
        <v>0.5</v>
      </c>
      <c r="R217" s="8">
        <v>5.0999999999999996</v>
      </c>
      <c r="S217" s="8">
        <v>7.0000000000000007E-2</v>
      </c>
      <c r="T217" s="8">
        <v>0</v>
      </c>
      <c r="U217" s="68">
        <v>0</v>
      </c>
    </row>
    <row r="218" spans="1:21" ht="21.75" customHeight="1" x14ac:dyDescent="0.25">
      <c r="A218" s="6">
        <v>2011</v>
      </c>
      <c r="B218" s="6">
        <v>349</v>
      </c>
      <c r="C218" s="7" t="s">
        <v>59</v>
      </c>
      <c r="D218" s="6">
        <v>180</v>
      </c>
      <c r="E218" s="8">
        <v>0</v>
      </c>
      <c r="F218" s="8">
        <v>0</v>
      </c>
      <c r="G218" s="8">
        <v>17.399999999999999</v>
      </c>
      <c r="H218" s="9">
        <f>E218*4.1+F218*9.3+G218*4.1</f>
        <v>71.339999999999989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7.6</v>
      </c>
      <c r="O218" s="10">
        <v>1.6</v>
      </c>
      <c r="P218" s="8">
        <v>0</v>
      </c>
      <c r="Q218" s="10">
        <v>0</v>
      </c>
      <c r="R218" s="8">
        <v>1.1000000000000001</v>
      </c>
      <c r="S218" s="8">
        <v>0</v>
      </c>
      <c r="T218" s="8">
        <v>0</v>
      </c>
      <c r="U218" s="68">
        <v>0</v>
      </c>
    </row>
    <row r="219" spans="1:21" ht="12.4" customHeight="1" x14ac:dyDescent="0.25">
      <c r="A219" s="6">
        <v>2008</v>
      </c>
      <c r="B219" s="6" t="s">
        <v>35</v>
      </c>
      <c r="C219" s="7" t="s">
        <v>46</v>
      </c>
      <c r="D219" s="6">
        <v>20</v>
      </c>
      <c r="E219" s="8">
        <v>1.3</v>
      </c>
      <c r="F219" s="8">
        <v>0.2</v>
      </c>
      <c r="G219" s="8">
        <v>8.5</v>
      </c>
      <c r="H219" s="9">
        <f t="shared" si="50"/>
        <v>42.039999999999992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3.6</v>
      </c>
      <c r="O219" s="10">
        <v>3.8</v>
      </c>
      <c r="P219" s="8">
        <v>17.399999999999999</v>
      </c>
      <c r="Q219" s="10">
        <v>0.8</v>
      </c>
      <c r="R219" s="8">
        <v>27.2</v>
      </c>
      <c r="S219" s="8">
        <v>0.1</v>
      </c>
      <c r="T219" s="8">
        <v>0</v>
      </c>
      <c r="U219" s="68">
        <v>0</v>
      </c>
    </row>
    <row r="220" spans="1:21" ht="12.4" customHeight="1" x14ac:dyDescent="0.25">
      <c r="A220" s="124" t="s">
        <v>37</v>
      </c>
      <c r="B220" s="125"/>
      <c r="C220" s="125"/>
      <c r="D220" s="12">
        <v>830</v>
      </c>
      <c r="E220" s="14">
        <f>SUM(E214:E219)</f>
        <v>27.8</v>
      </c>
      <c r="F220" s="14">
        <f t="shared" ref="F220:T220" si="51">SUM(F214:F219)</f>
        <v>27.999999999999996</v>
      </c>
      <c r="G220" s="14">
        <f t="shared" si="51"/>
        <v>114.30000000000001</v>
      </c>
      <c r="H220" s="14">
        <f t="shared" si="51"/>
        <v>843.0100000000001</v>
      </c>
      <c r="I220" s="14">
        <f t="shared" si="51"/>
        <v>0.2</v>
      </c>
      <c r="J220" s="14">
        <f t="shared" si="51"/>
        <v>22.4</v>
      </c>
      <c r="K220" s="34">
        <f t="shared" si="51"/>
        <v>203.9</v>
      </c>
      <c r="L220" s="14">
        <f t="shared" si="51"/>
        <v>3</v>
      </c>
      <c r="M220" s="14">
        <f t="shared" si="51"/>
        <v>0.2</v>
      </c>
      <c r="N220" s="14">
        <f t="shared" si="51"/>
        <v>199</v>
      </c>
      <c r="O220" s="14">
        <f t="shared" si="51"/>
        <v>88.399999999999991</v>
      </c>
      <c r="P220" s="14">
        <f t="shared" si="51"/>
        <v>281.89999999999998</v>
      </c>
      <c r="Q220" s="14">
        <f t="shared" si="51"/>
        <v>3.7</v>
      </c>
      <c r="R220" s="14">
        <f t="shared" si="51"/>
        <v>246.89999999999998</v>
      </c>
      <c r="S220" s="14">
        <f t="shared" si="51"/>
        <v>0.59000000000000008</v>
      </c>
      <c r="T220" s="14">
        <f t="shared" si="51"/>
        <v>1.6</v>
      </c>
      <c r="U220" s="14">
        <f>SUM(U214:U219)</f>
        <v>0</v>
      </c>
    </row>
    <row r="221" spans="1:21" ht="12.4" customHeight="1" x14ac:dyDescent="0.25">
      <c r="A221" s="124" t="s">
        <v>47</v>
      </c>
      <c r="B221" s="125"/>
      <c r="C221" s="125"/>
      <c r="D221" s="126"/>
      <c r="E221" s="26">
        <f>E212+E220</f>
        <v>47</v>
      </c>
      <c r="F221" s="26">
        <f t="shared" ref="F221:T221" si="52">F212+F220</f>
        <v>46.5</v>
      </c>
      <c r="G221" s="26">
        <f t="shared" si="52"/>
        <v>191.20000000000002</v>
      </c>
      <c r="H221" s="26">
        <f t="shared" si="52"/>
        <v>1409.0700000000002</v>
      </c>
      <c r="I221" s="26">
        <f t="shared" si="52"/>
        <v>0.7</v>
      </c>
      <c r="J221" s="26">
        <f t="shared" si="52"/>
        <v>37.599999999999994</v>
      </c>
      <c r="K221" s="33">
        <f t="shared" si="52"/>
        <v>450</v>
      </c>
      <c r="L221" s="26">
        <f t="shared" si="52"/>
        <v>5</v>
      </c>
      <c r="M221" s="26">
        <f t="shared" si="52"/>
        <v>0.8</v>
      </c>
      <c r="N221" s="26">
        <f t="shared" si="52"/>
        <v>603</v>
      </c>
      <c r="O221" s="26">
        <f t="shared" si="52"/>
        <v>150.39999999999998</v>
      </c>
      <c r="P221" s="26">
        <f t="shared" si="52"/>
        <v>603.4</v>
      </c>
      <c r="Q221" s="33">
        <f>Q212+Q220</f>
        <v>9.5</v>
      </c>
      <c r="R221" s="26">
        <f t="shared" si="52"/>
        <v>600.79999999999995</v>
      </c>
      <c r="S221" s="26">
        <f t="shared" si="52"/>
        <v>0.59000000000000008</v>
      </c>
      <c r="T221" s="26">
        <f t="shared" si="52"/>
        <v>2</v>
      </c>
      <c r="U221" s="41">
        <f>U220+U212</f>
        <v>2.5000000000000001E-2</v>
      </c>
    </row>
    <row r="222" spans="1:21" ht="14.25" customHeight="1" x14ac:dyDescent="0.25">
      <c r="A222" s="142" t="s">
        <v>48</v>
      </c>
      <c r="B222" s="143"/>
      <c r="C222" s="143"/>
      <c r="D222" s="143"/>
      <c r="E222" s="30">
        <v>1</v>
      </c>
      <c r="F222" s="30">
        <v>1</v>
      </c>
      <c r="G222" s="30">
        <v>4</v>
      </c>
      <c r="H222" s="22" t="s">
        <v>35</v>
      </c>
      <c r="I222" s="22" t="s">
        <v>35</v>
      </c>
      <c r="J222" s="22" t="s">
        <v>35</v>
      </c>
      <c r="K222" s="22" t="s">
        <v>35</v>
      </c>
      <c r="L222" s="22" t="s">
        <v>35</v>
      </c>
      <c r="M222" s="22" t="s">
        <v>35</v>
      </c>
      <c r="N222" s="22" t="s">
        <v>35</v>
      </c>
      <c r="O222" s="22" t="s">
        <v>35</v>
      </c>
      <c r="P222" s="22" t="s">
        <v>35</v>
      </c>
      <c r="Q222" s="22" t="s">
        <v>35</v>
      </c>
      <c r="R222" s="22" t="s">
        <v>35</v>
      </c>
      <c r="S222" s="22" t="s">
        <v>35</v>
      </c>
      <c r="T222" s="22" t="s">
        <v>35</v>
      </c>
      <c r="U222" s="22" t="s">
        <v>35</v>
      </c>
    </row>
    <row r="223" spans="1:21" ht="14.25" customHeight="1" x14ac:dyDescent="0.25">
      <c r="A223" s="23"/>
      <c r="B223" s="23"/>
      <c r="C223" s="23"/>
      <c r="D223" s="23"/>
      <c r="E223" s="24"/>
      <c r="F223" s="24"/>
      <c r="G223" s="24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spans="1:21" ht="14.25" customHeight="1" x14ac:dyDescent="0.25">
      <c r="A224" s="23"/>
      <c r="B224" s="23"/>
      <c r="C224" s="23"/>
      <c r="D224" s="23"/>
      <c r="E224" s="24"/>
      <c r="F224" s="24"/>
      <c r="G224" s="24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spans="1:21" ht="14.25" customHeight="1" x14ac:dyDescent="0.25">
      <c r="A225" s="23"/>
      <c r="B225" s="23"/>
      <c r="C225" s="23"/>
      <c r="D225" s="23"/>
      <c r="E225" s="24"/>
      <c r="F225" s="24"/>
      <c r="G225" s="24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spans="1:21" ht="14.25" customHeight="1" x14ac:dyDescent="0.25">
      <c r="A226" s="23"/>
      <c r="B226" s="23"/>
      <c r="C226" s="23"/>
      <c r="D226" s="23"/>
      <c r="E226" s="24"/>
      <c r="F226" s="24"/>
      <c r="G226" s="24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spans="1:21" ht="14.25" customHeight="1" x14ac:dyDescent="0.25">
      <c r="A227" s="23"/>
      <c r="B227" s="23"/>
      <c r="C227" s="23"/>
      <c r="D227" s="23"/>
      <c r="E227" s="24"/>
      <c r="F227" s="24"/>
      <c r="G227" s="24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spans="1:21" ht="14.25" customHeight="1" x14ac:dyDescent="0.25">
      <c r="A228" s="23"/>
      <c r="B228" s="23"/>
      <c r="C228" s="23"/>
      <c r="D228" s="23"/>
      <c r="E228" s="24"/>
      <c r="F228" s="24"/>
      <c r="G228" s="24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 ht="14.25" customHeight="1" x14ac:dyDescent="0.25">
      <c r="A229" s="23"/>
      <c r="B229" s="23"/>
      <c r="C229" s="23"/>
      <c r="D229" s="23"/>
      <c r="E229" s="24"/>
      <c r="F229" s="24"/>
      <c r="G229" s="24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spans="1:21" ht="14.25" customHeight="1" x14ac:dyDescent="0.25">
      <c r="A230" s="23"/>
      <c r="B230" s="23"/>
      <c r="C230" s="23"/>
      <c r="D230" s="23"/>
      <c r="E230" s="24"/>
      <c r="F230" s="24"/>
      <c r="G230" s="24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spans="1:21" ht="14.25" customHeight="1" x14ac:dyDescent="0.25">
      <c r="A231" s="132" t="s">
        <v>111</v>
      </c>
      <c r="B231" s="132"/>
      <c r="C231" s="132"/>
      <c r="D231" s="132" t="s">
        <v>104</v>
      </c>
      <c r="E231" s="132"/>
      <c r="F231" s="132"/>
      <c r="G231" s="132"/>
      <c r="H231" s="132"/>
      <c r="I231" s="149"/>
      <c r="J231" s="149"/>
      <c r="K231" s="149"/>
      <c r="L231" s="149"/>
      <c r="M231" s="149"/>
      <c r="N231" s="22"/>
      <c r="O231" s="22"/>
      <c r="P231" s="22"/>
      <c r="Q231" s="22"/>
      <c r="R231" s="22"/>
      <c r="S231" s="22"/>
      <c r="T231" s="22"/>
      <c r="U231" s="22"/>
    </row>
    <row r="232" spans="1:21" ht="14.25" customHeight="1" x14ac:dyDescent="0.25">
      <c r="A232" s="132" t="s">
        <v>1</v>
      </c>
      <c r="B232" s="132"/>
      <c r="C232" s="132"/>
      <c r="D232" s="132" t="s">
        <v>108</v>
      </c>
      <c r="E232" s="132"/>
      <c r="F232" s="132"/>
      <c r="G232" s="132"/>
      <c r="H232" s="13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spans="1:21" ht="14.25" customHeight="1" x14ac:dyDescent="0.25">
      <c r="A233" s="132" t="s">
        <v>3</v>
      </c>
      <c r="B233" s="132"/>
      <c r="C233" s="132"/>
      <c r="D233" s="132" t="s">
        <v>140</v>
      </c>
      <c r="E233" s="132"/>
      <c r="F233" s="132"/>
      <c r="G233" s="132"/>
      <c r="H233" s="13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spans="1:21" ht="14.25" customHeight="1" x14ac:dyDescent="0.25">
      <c r="A234" s="23"/>
      <c r="B234" s="23"/>
      <c r="C234" s="23"/>
      <c r="D234" s="23"/>
      <c r="E234" s="24"/>
      <c r="F234" s="24"/>
      <c r="G234" s="24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spans="1:21" ht="13.5" customHeight="1" x14ac:dyDescent="0.25">
      <c r="A235" s="137" t="s">
        <v>5</v>
      </c>
      <c r="B235" s="137" t="s">
        <v>6</v>
      </c>
      <c r="C235" s="138" t="s">
        <v>7</v>
      </c>
      <c r="D235" s="137" t="s">
        <v>8</v>
      </c>
      <c r="E235" s="139" t="s">
        <v>9</v>
      </c>
      <c r="F235" s="140"/>
      <c r="G235" s="141"/>
      <c r="H235" s="127" t="s">
        <v>10</v>
      </c>
      <c r="I235" s="129" t="s">
        <v>11</v>
      </c>
      <c r="J235" s="130"/>
      <c r="K235" s="130"/>
      <c r="L235" s="130"/>
      <c r="M235" s="131"/>
      <c r="N235" s="129" t="s">
        <v>12</v>
      </c>
      <c r="O235" s="130"/>
      <c r="P235" s="130"/>
      <c r="Q235" s="130"/>
      <c r="R235" s="130"/>
      <c r="S235" s="130"/>
      <c r="T235" s="130"/>
      <c r="U235" s="131"/>
    </row>
    <row r="236" spans="1:21" ht="39" customHeight="1" x14ac:dyDescent="0.25">
      <c r="A236" s="134"/>
      <c r="B236" s="134"/>
      <c r="C236" s="136"/>
      <c r="D236" s="134"/>
      <c r="E236" s="1" t="s">
        <v>13</v>
      </c>
      <c r="F236" s="1" t="s">
        <v>14</v>
      </c>
      <c r="G236" s="1" t="s">
        <v>15</v>
      </c>
      <c r="H236" s="128"/>
      <c r="I236" s="1" t="s">
        <v>16</v>
      </c>
      <c r="J236" s="1" t="s">
        <v>17</v>
      </c>
      <c r="K236" s="1" t="s">
        <v>18</v>
      </c>
      <c r="L236" s="1" t="s">
        <v>19</v>
      </c>
      <c r="M236" s="1" t="s">
        <v>20</v>
      </c>
      <c r="N236" s="1" t="s">
        <v>21</v>
      </c>
      <c r="O236" s="2" t="s">
        <v>22</v>
      </c>
      <c r="P236" s="1" t="s">
        <v>23</v>
      </c>
      <c r="Q236" s="2" t="s">
        <v>24</v>
      </c>
      <c r="R236" s="1" t="s">
        <v>25</v>
      </c>
      <c r="S236" s="1" t="s">
        <v>26</v>
      </c>
      <c r="T236" s="1" t="s">
        <v>27</v>
      </c>
      <c r="U236" s="1" t="s">
        <v>28</v>
      </c>
    </row>
    <row r="237" spans="1:21" ht="14.65" customHeight="1" x14ac:dyDescent="0.25">
      <c r="A237" s="3" t="s">
        <v>29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5"/>
    </row>
    <row r="238" spans="1:21" ht="36" customHeight="1" x14ac:dyDescent="0.25">
      <c r="A238" s="6">
        <v>2008</v>
      </c>
      <c r="B238" s="6">
        <v>190</v>
      </c>
      <c r="C238" s="31" t="s">
        <v>114</v>
      </c>
      <c r="D238" s="6">
        <v>200</v>
      </c>
      <c r="E238" s="8">
        <v>15.8</v>
      </c>
      <c r="F238" s="8">
        <v>9.6999999999999993</v>
      </c>
      <c r="G238" s="8">
        <v>42.6</v>
      </c>
      <c r="H238" s="9">
        <f>E238*4.1+F238*9.3+G238*4.1</f>
        <v>329.65</v>
      </c>
      <c r="I238" s="8">
        <v>0.2</v>
      </c>
      <c r="J238" s="8">
        <v>6.8</v>
      </c>
      <c r="K238" s="18">
        <v>198.7</v>
      </c>
      <c r="L238" s="8">
        <v>3</v>
      </c>
      <c r="M238" s="8">
        <v>0.4</v>
      </c>
      <c r="N238" s="8">
        <v>287.3</v>
      </c>
      <c r="O238" s="10">
        <v>42.1</v>
      </c>
      <c r="P238" s="8">
        <v>258.7</v>
      </c>
      <c r="Q238" s="10">
        <v>3.3</v>
      </c>
      <c r="R238" s="8">
        <v>49.7</v>
      </c>
      <c r="S238" s="8">
        <v>0</v>
      </c>
      <c r="T238" s="8">
        <v>1</v>
      </c>
      <c r="U238" s="27">
        <v>2.5000000000000001E-2</v>
      </c>
    </row>
    <row r="239" spans="1:21" ht="12.4" customHeight="1" x14ac:dyDescent="0.25">
      <c r="A239" s="6">
        <v>2008</v>
      </c>
      <c r="B239" s="6">
        <v>430</v>
      </c>
      <c r="C239" s="7" t="s">
        <v>31</v>
      </c>
      <c r="D239" s="6" t="s">
        <v>32</v>
      </c>
      <c r="E239" s="8">
        <v>0</v>
      </c>
      <c r="F239" s="8">
        <v>0</v>
      </c>
      <c r="G239" s="8">
        <v>9.6999999999999993</v>
      </c>
      <c r="H239" s="9">
        <f t="shared" ref="H239:H241" si="53">E239*4.1+F239*9.3+G239*4.1</f>
        <v>39.769999999999996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5.9</v>
      </c>
      <c r="O239" s="10">
        <v>1.3</v>
      </c>
      <c r="P239" s="8">
        <v>0</v>
      </c>
      <c r="Q239" s="10">
        <v>0</v>
      </c>
      <c r="R239" s="8">
        <v>0.7</v>
      </c>
      <c r="S239" s="8">
        <v>0</v>
      </c>
      <c r="T239" s="8">
        <v>0</v>
      </c>
      <c r="U239" s="8">
        <v>0</v>
      </c>
    </row>
    <row r="240" spans="1:21" ht="24.6" customHeight="1" x14ac:dyDescent="0.25">
      <c r="A240" s="6">
        <v>2011</v>
      </c>
      <c r="B240" s="6">
        <v>1</v>
      </c>
      <c r="C240" s="7" t="s">
        <v>66</v>
      </c>
      <c r="D240" s="6" t="s">
        <v>89</v>
      </c>
      <c r="E240" s="8">
        <v>2.2999999999999998</v>
      </c>
      <c r="F240" s="8">
        <v>9.1</v>
      </c>
      <c r="G240" s="8">
        <v>15.5</v>
      </c>
      <c r="H240" s="9">
        <f t="shared" si="53"/>
        <v>157.61000000000001</v>
      </c>
      <c r="I240" s="8">
        <v>0</v>
      </c>
      <c r="J240" s="8">
        <v>0</v>
      </c>
      <c r="K240" s="8">
        <v>0.1</v>
      </c>
      <c r="L240" s="8">
        <v>0.2</v>
      </c>
      <c r="M240" s="8">
        <v>0</v>
      </c>
      <c r="N240" s="8">
        <v>6.9</v>
      </c>
      <c r="O240" s="10">
        <v>3.9</v>
      </c>
      <c r="P240" s="8">
        <v>21.4</v>
      </c>
      <c r="Q240" s="10">
        <v>0.3</v>
      </c>
      <c r="R240" s="8">
        <v>29.1</v>
      </c>
      <c r="S240" s="8">
        <v>0</v>
      </c>
      <c r="T240" s="8">
        <v>0</v>
      </c>
      <c r="U240" s="8">
        <v>0</v>
      </c>
    </row>
    <row r="241" spans="1:21" ht="12.4" customHeight="1" x14ac:dyDescent="0.25">
      <c r="A241" s="6">
        <v>2008</v>
      </c>
      <c r="B241" s="6" t="s">
        <v>35</v>
      </c>
      <c r="C241" s="7" t="s">
        <v>36</v>
      </c>
      <c r="D241" s="6">
        <v>110</v>
      </c>
      <c r="E241" s="8">
        <v>0.5</v>
      </c>
      <c r="F241" s="8">
        <v>0.5</v>
      </c>
      <c r="G241" s="8">
        <v>12.7</v>
      </c>
      <c r="H241" s="9">
        <f t="shared" si="53"/>
        <v>58.769999999999996</v>
      </c>
      <c r="I241" s="8">
        <v>0</v>
      </c>
      <c r="J241" s="8">
        <v>13</v>
      </c>
      <c r="K241" s="8">
        <v>0</v>
      </c>
      <c r="L241" s="8">
        <v>0</v>
      </c>
      <c r="M241" s="8">
        <v>0</v>
      </c>
      <c r="N241" s="8">
        <v>20.8</v>
      </c>
      <c r="O241" s="10">
        <v>10.4</v>
      </c>
      <c r="P241" s="8">
        <v>14.3</v>
      </c>
      <c r="Q241" s="10">
        <v>2.9</v>
      </c>
      <c r="R241" s="8">
        <v>214.6</v>
      </c>
      <c r="S241" s="8">
        <v>0</v>
      </c>
      <c r="T241" s="8">
        <v>0</v>
      </c>
      <c r="U241" s="8">
        <v>0</v>
      </c>
    </row>
    <row r="242" spans="1:21" ht="12.4" customHeight="1" x14ac:dyDescent="0.25">
      <c r="A242" s="124" t="s">
        <v>37</v>
      </c>
      <c r="B242" s="125"/>
      <c r="C242" s="125"/>
      <c r="D242" s="12">
        <v>550</v>
      </c>
      <c r="E242" s="14">
        <f>SUM(E238:E241)</f>
        <v>18.600000000000001</v>
      </c>
      <c r="F242" s="14">
        <f t="shared" ref="F242:T242" si="54">SUM(F238:F241)</f>
        <v>19.299999999999997</v>
      </c>
      <c r="G242" s="14">
        <f t="shared" si="54"/>
        <v>80.5</v>
      </c>
      <c r="H242" s="14">
        <f t="shared" si="54"/>
        <v>585.79999999999995</v>
      </c>
      <c r="I242" s="14">
        <f t="shared" si="54"/>
        <v>0.2</v>
      </c>
      <c r="J242" s="14">
        <f t="shared" si="54"/>
        <v>19.8</v>
      </c>
      <c r="K242" s="19">
        <f t="shared" si="54"/>
        <v>198.79999999999998</v>
      </c>
      <c r="L242" s="14">
        <f t="shared" si="54"/>
        <v>3.2</v>
      </c>
      <c r="M242" s="14">
        <f t="shared" si="54"/>
        <v>0.4</v>
      </c>
      <c r="N242" s="14">
        <f>SUM(N238:N241)</f>
        <v>320.89999999999998</v>
      </c>
      <c r="O242" s="14">
        <f t="shared" si="54"/>
        <v>57.699999999999996</v>
      </c>
      <c r="P242" s="14">
        <f t="shared" si="54"/>
        <v>294.39999999999998</v>
      </c>
      <c r="Q242" s="14">
        <f t="shared" si="54"/>
        <v>6.5</v>
      </c>
      <c r="R242" s="14">
        <f t="shared" si="54"/>
        <v>294.10000000000002</v>
      </c>
      <c r="S242" s="14">
        <f t="shared" si="54"/>
        <v>0</v>
      </c>
      <c r="T242" s="14">
        <f t="shared" si="54"/>
        <v>1</v>
      </c>
      <c r="U242" s="39">
        <f>SUM(U238:U241)</f>
        <v>2.5000000000000001E-2</v>
      </c>
    </row>
    <row r="243" spans="1:21" ht="14.65" customHeight="1" x14ac:dyDescent="0.25">
      <c r="A243" s="17" t="s">
        <v>40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6"/>
    </row>
    <row r="244" spans="1:21" ht="12.4" customHeight="1" x14ac:dyDescent="0.25">
      <c r="A244" s="6">
        <v>2008</v>
      </c>
      <c r="B244" s="6">
        <v>2</v>
      </c>
      <c r="C244" s="7" t="s">
        <v>41</v>
      </c>
      <c r="D244" s="6">
        <v>100</v>
      </c>
      <c r="E244" s="53">
        <v>1.4</v>
      </c>
      <c r="F244" s="53">
        <v>0.2</v>
      </c>
      <c r="G244" s="53">
        <v>8.3000000000000007</v>
      </c>
      <c r="H244" s="9">
        <f t="shared" ref="H244" si="55">E244*4.1+F244*9.3+G244*4.1</f>
        <v>41.63</v>
      </c>
      <c r="I244" s="8">
        <v>0</v>
      </c>
      <c r="J244" s="8">
        <v>3</v>
      </c>
      <c r="K244" s="8">
        <v>0</v>
      </c>
      <c r="L244" s="8">
        <v>0</v>
      </c>
      <c r="M244" s="8">
        <v>0</v>
      </c>
      <c r="N244" s="8">
        <v>13.8</v>
      </c>
      <c r="O244" s="10">
        <v>8.4</v>
      </c>
      <c r="P244" s="8">
        <v>14.4</v>
      </c>
      <c r="Q244" s="10">
        <v>0.4</v>
      </c>
      <c r="R244" s="8">
        <v>84.6</v>
      </c>
      <c r="S244" s="8">
        <v>0</v>
      </c>
      <c r="T244" s="8">
        <v>0</v>
      </c>
      <c r="U244" s="8">
        <v>0</v>
      </c>
    </row>
    <row r="245" spans="1:21" ht="21.75" customHeight="1" x14ac:dyDescent="0.25">
      <c r="A245" s="6">
        <v>2011</v>
      </c>
      <c r="B245" s="6">
        <v>99</v>
      </c>
      <c r="C245" s="7" t="s">
        <v>90</v>
      </c>
      <c r="D245" s="6" t="s">
        <v>143</v>
      </c>
      <c r="E245" s="8">
        <v>5.0999999999999996</v>
      </c>
      <c r="F245" s="8">
        <v>9.4</v>
      </c>
      <c r="G245" s="8">
        <v>28.1</v>
      </c>
      <c r="H245" s="9">
        <f>E245*4.1+F245*9.3+G245*4.1</f>
        <v>223.54000000000002</v>
      </c>
      <c r="I245" s="8">
        <v>0.1</v>
      </c>
      <c r="J245" s="8">
        <v>8.5</v>
      </c>
      <c r="K245" s="8">
        <v>97.4</v>
      </c>
      <c r="L245" s="8">
        <v>0</v>
      </c>
      <c r="M245" s="8">
        <v>0.1</v>
      </c>
      <c r="N245" s="8">
        <v>83.4</v>
      </c>
      <c r="O245" s="10">
        <v>42.6</v>
      </c>
      <c r="P245" s="8">
        <v>92.3</v>
      </c>
      <c r="Q245" s="10">
        <v>0</v>
      </c>
      <c r="R245" s="8">
        <v>72.7</v>
      </c>
      <c r="S245" s="8">
        <v>0</v>
      </c>
      <c r="T245" s="8">
        <v>0</v>
      </c>
      <c r="U245" s="8">
        <v>0</v>
      </c>
    </row>
    <row r="246" spans="1:21" ht="24" customHeight="1" x14ac:dyDescent="0.25">
      <c r="A246" s="6">
        <v>2011</v>
      </c>
      <c r="B246" s="6">
        <v>259</v>
      </c>
      <c r="C246" s="7" t="s">
        <v>91</v>
      </c>
      <c r="D246" s="6">
        <v>200</v>
      </c>
      <c r="E246" s="8">
        <v>18.100000000000001</v>
      </c>
      <c r="F246" s="8">
        <v>17.3</v>
      </c>
      <c r="G246" s="8">
        <v>42.2</v>
      </c>
      <c r="H246" s="9">
        <f t="shared" ref="H246" si="56">E246*4.1+F246*9.3+G246*4.1</f>
        <v>408.12</v>
      </c>
      <c r="I246" s="8">
        <v>0.3</v>
      </c>
      <c r="J246" s="8">
        <v>3.6</v>
      </c>
      <c r="K246" s="18">
        <v>147.1</v>
      </c>
      <c r="L246" s="8">
        <v>2</v>
      </c>
      <c r="M246" s="8">
        <v>0.3</v>
      </c>
      <c r="N246" s="8">
        <v>79.099999999999994</v>
      </c>
      <c r="O246" s="10">
        <v>27.2</v>
      </c>
      <c r="P246" s="8">
        <v>158.1</v>
      </c>
      <c r="Q246" s="10">
        <v>0</v>
      </c>
      <c r="R246" s="8">
        <v>28.1</v>
      </c>
      <c r="S246" s="8">
        <v>0</v>
      </c>
      <c r="T246" s="8">
        <v>1</v>
      </c>
      <c r="U246" s="8">
        <v>0</v>
      </c>
    </row>
    <row r="247" spans="1:21" ht="12.4" customHeight="1" x14ac:dyDescent="0.25">
      <c r="A247" s="6">
        <v>2008</v>
      </c>
      <c r="B247" s="6">
        <v>438</v>
      </c>
      <c r="C247" s="7" t="s">
        <v>78</v>
      </c>
      <c r="D247" s="6">
        <v>200</v>
      </c>
      <c r="E247" s="8">
        <v>0.2</v>
      </c>
      <c r="F247" s="8">
        <v>0.2</v>
      </c>
      <c r="G247" s="8">
        <v>18.5</v>
      </c>
      <c r="H247" s="9">
        <f>E247*4.1+F247*9.3+G247*4.1</f>
        <v>78.53</v>
      </c>
      <c r="I247" s="8">
        <v>0</v>
      </c>
      <c r="J247" s="8">
        <v>0.9</v>
      </c>
      <c r="K247" s="8">
        <v>3.4</v>
      </c>
      <c r="L247" s="8">
        <v>0</v>
      </c>
      <c r="M247" s="8">
        <v>0</v>
      </c>
      <c r="N247" s="8">
        <v>11.1</v>
      </c>
      <c r="O247" s="10">
        <v>3.3</v>
      </c>
      <c r="P247" s="8">
        <v>2.2000000000000002</v>
      </c>
      <c r="Q247" s="10">
        <v>0.4</v>
      </c>
      <c r="R247" s="8">
        <v>63.6</v>
      </c>
      <c r="S247" s="8">
        <v>0.5</v>
      </c>
      <c r="T247" s="8">
        <v>0</v>
      </c>
      <c r="U247" s="8">
        <v>0</v>
      </c>
    </row>
    <row r="248" spans="1:21" ht="12.4" customHeight="1" x14ac:dyDescent="0.25">
      <c r="A248" s="6">
        <v>2008</v>
      </c>
      <c r="B248" s="6" t="s">
        <v>35</v>
      </c>
      <c r="C248" s="7" t="s">
        <v>46</v>
      </c>
      <c r="D248" s="6">
        <v>40</v>
      </c>
      <c r="E248" s="8">
        <v>2.6</v>
      </c>
      <c r="F248" s="8">
        <v>0.4</v>
      </c>
      <c r="G248" s="8">
        <v>17</v>
      </c>
      <c r="H248" s="9">
        <f t="shared" ref="H248" si="57">E248*4.1+F248*9.3+G248*4.1</f>
        <v>84.079999999999984</v>
      </c>
      <c r="I248" s="8">
        <v>0.1</v>
      </c>
      <c r="J248" s="8">
        <v>0</v>
      </c>
      <c r="K248" s="8">
        <v>0</v>
      </c>
      <c r="L248" s="8">
        <v>0</v>
      </c>
      <c r="M248" s="8">
        <v>0</v>
      </c>
      <c r="N248" s="8">
        <v>7.2</v>
      </c>
      <c r="O248" s="10">
        <v>7.6</v>
      </c>
      <c r="P248" s="8">
        <v>34.799999999999997</v>
      </c>
      <c r="Q248" s="10">
        <v>1.6</v>
      </c>
      <c r="R248" s="8">
        <v>54.4</v>
      </c>
      <c r="S248" s="8">
        <v>0.2</v>
      </c>
      <c r="T248" s="8">
        <v>0</v>
      </c>
      <c r="U248" s="8">
        <v>0</v>
      </c>
    </row>
    <row r="249" spans="1:21" ht="12.4" customHeight="1" x14ac:dyDescent="0.25">
      <c r="A249" s="124" t="s">
        <v>37</v>
      </c>
      <c r="B249" s="125"/>
      <c r="C249" s="125"/>
      <c r="D249" s="12">
        <v>800</v>
      </c>
      <c r="E249" s="14">
        <f>SUM(E244:E248)</f>
        <v>27.400000000000002</v>
      </c>
      <c r="F249" s="14">
        <f>SUM(F244:F248)</f>
        <v>27.499999999999996</v>
      </c>
      <c r="G249" s="14">
        <f>SUM(G244:G248)</f>
        <v>114.10000000000001</v>
      </c>
      <c r="H249" s="14">
        <f>SUM(H244:H248)</f>
        <v>835.89999999999986</v>
      </c>
      <c r="I249" s="14">
        <f t="shared" ref="I249:U249" si="58">SUM(I244:I248)</f>
        <v>0.5</v>
      </c>
      <c r="J249" s="14">
        <f t="shared" si="58"/>
        <v>16</v>
      </c>
      <c r="K249" s="19">
        <f t="shared" si="58"/>
        <v>247.9</v>
      </c>
      <c r="L249" s="14">
        <f>SUM(L244:L248)</f>
        <v>2</v>
      </c>
      <c r="M249" s="14">
        <f t="shared" si="58"/>
        <v>0.4</v>
      </c>
      <c r="N249" s="14">
        <f>SUM(N244:N248)</f>
        <v>194.6</v>
      </c>
      <c r="O249" s="14">
        <f t="shared" si="58"/>
        <v>89.1</v>
      </c>
      <c r="P249" s="14">
        <f t="shared" si="58"/>
        <v>301.8</v>
      </c>
      <c r="Q249" s="14">
        <f t="shared" si="58"/>
        <v>2.4000000000000004</v>
      </c>
      <c r="R249" s="14">
        <f t="shared" si="58"/>
        <v>303.39999999999998</v>
      </c>
      <c r="S249" s="14">
        <f t="shared" si="58"/>
        <v>0.7</v>
      </c>
      <c r="T249" s="14">
        <f t="shared" si="58"/>
        <v>1</v>
      </c>
      <c r="U249" s="14">
        <f t="shared" si="58"/>
        <v>0</v>
      </c>
    </row>
    <row r="250" spans="1:21" ht="12.4" customHeight="1" x14ac:dyDescent="0.25">
      <c r="A250" s="124" t="s">
        <v>47</v>
      </c>
      <c r="B250" s="125"/>
      <c r="C250" s="125"/>
      <c r="D250" s="126"/>
      <c r="E250" s="14">
        <f>E249+E242</f>
        <v>46</v>
      </c>
      <c r="F250" s="14">
        <f t="shared" ref="F250:U250" si="59">F249+F242</f>
        <v>46.8</v>
      </c>
      <c r="G250" s="14">
        <f t="shared" si="59"/>
        <v>194.60000000000002</v>
      </c>
      <c r="H250" s="14">
        <f t="shared" si="59"/>
        <v>1421.6999999999998</v>
      </c>
      <c r="I250" s="14">
        <f t="shared" si="59"/>
        <v>0.7</v>
      </c>
      <c r="J250" s="14">
        <f t="shared" si="59"/>
        <v>35.799999999999997</v>
      </c>
      <c r="K250" s="14">
        <f t="shared" si="59"/>
        <v>446.7</v>
      </c>
      <c r="L250" s="14">
        <f t="shared" si="59"/>
        <v>5.2</v>
      </c>
      <c r="M250" s="14">
        <f t="shared" si="59"/>
        <v>0.8</v>
      </c>
      <c r="N250" s="14">
        <v>598.4</v>
      </c>
      <c r="O250" s="14">
        <f t="shared" si="59"/>
        <v>146.79999999999998</v>
      </c>
      <c r="P250" s="14">
        <f t="shared" si="59"/>
        <v>596.20000000000005</v>
      </c>
      <c r="Q250" s="14">
        <f t="shared" si="59"/>
        <v>8.9</v>
      </c>
      <c r="R250" s="14">
        <f t="shared" si="59"/>
        <v>597.5</v>
      </c>
      <c r="S250" s="14">
        <f t="shared" si="59"/>
        <v>0.7</v>
      </c>
      <c r="T250" s="14">
        <f t="shared" si="59"/>
        <v>2</v>
      </c>
      <c r="U250" s="41">
        <f t="shared" si="59"/>
        <v>2.5000000000000001E-2</v>
      </c>
    </row>
    <row r="251" spans="1:21" ht="14.25" customHeight="1" x14ac:dyDescent="0.25">
      <c r="A251" s="124" t="s">
        <v>48</v>
      </c>
      <c r="B251" s="125"/>
      <c r="C251" s="125"/>
      <c r="D251" s="125"/>
      <c r="E251" s="21">
        <v>1</v>
      </c>
      <c r="F251" s="21">
        <v>1</v>
      </c>
      <c r="G251" s="21">
        <v>4</v>
      </c>
      <c r="H251" s="22" t="s">
        <v>35</v>
      </c>
      <c r="I251" s="22" t="s">
        <v>35</v>
      </c>
      <c r="J251" s="22" t="s">
        <v>35</v>
      </c>
      <c r="K251" s="22" t="s">
        <v>35</v>
      </c>
      <c r="L251" s="22" t="s">
        <v>35</v>
      </c>
      <c r="M251" s="22" t="s">
        <v>35</v>
      </c>
      <c r="N251" s="22" t="s">
        <v>35</v>
      </c>
      <c r="O251" s="22" t="s">
        <v>35</v>
      </c>
      <c r="P251" s="22" t="s">
        <v>35</v>
      </c>
      <c r="Q251" s="22" t="s">
        <v>35</v>
      </c>
      <c r="R251" s="22" t="s">
        <v>35</v>
      </c>
      <c r="S251" s="22" t="s">
        <v>35</v>
      </c>
      <c r="T251" s="22" t="s">
        <v>35</v>
      </c>
      <c r="U251" s="22" t="s">
        <v>35</v>
      </c>
    </row>
    <row r="252" spans="1:21" ht="14.25" customHeight="1" x14ac:dyDescent="0.25">
      <c r="A252" s="23"/>
      <c r="B252" s="23"/>
      <c r="C252" s="23"/>
      <c r="D252" s="23"/>
      <c r="E252" s="24"/>
      <c r="F252" s="24"/>
      <c r="G252" s="24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spans="1:21" ht="14.25" customHeight="1" x14ac:dyDescent="0.25">
      <c r="A253" s="23"/>
      <c r="B253" s="23"/>
      <c r="C253" s="23"/>
      <c r="D253" s="23"/>
      <c r="E253" s="24"/>
      <c r="F253" s="24"/>
      <c r="G253" s="24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spans="1:21" ht="14.25" customHeight="1" x14ac:dyDescent="0.25">
      <c r="A254" s="23"/>
      <c r="B254" s="23"/>
      <c r="C254" s="23"/>
      <c r="D254" s="23"/>
      <c r="E254" s="24"/>
      <c r="F254" s="24"/>
      <c r="G254" s="24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spans="1:21" ht="14.25" customHeight="1" x14ac:dyDescent="0.25">
      <c r="A255" s="23"/>
      <c r="B255" s="23"/>
      <c r="C255" s="23"/>
      <c r="D255" s="23"/>
      <c r="E255" s="24"/>
      <c r="F255" s="24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spans="1:21" ht="14.25" customHeight="1" x14ac:dyDescent="0.25">
      <c r="A256" s="23"/>
      <c r="B256" s="23"/>
      <c r="C256" s="23"/>
      <c r="D256" s="23"/>
      <c r="E256" s="24"/>
      <c r="F256" s="24"/>
      <c r="G256" s="24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spans="1:21" ht="14.25" customHeight="1" x14ac:dyDescent="0.25">
      <c r="A257" s="23"/>
      <c r="B257" s="23"/>
      <c r="C257" s="23"/>
      <c r="D257" s="23"/>
      <c r="E257" s="24"/>
      <c r="F257" s="24"/>
      <c r="G257" s="24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spans="1:21" ht="14.25" customHeight="1" x14ac:dyDescent="0.25">
      <c r="A258" s="23"/>
      <c r="B258" s="23"/>
      <c r="C258" s="23"/>
      <c r="D258" s="23"/>
      <c r="E258" s="24"/>
      <c r="F258" s="24"/>
      <c r="G258" s="24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spans="1:21" ht="14.25" customHeight="1" x14ac:dyDescent="0.25">
      <c r="A259" s="23"/>
      <c r="B259" s="23"/>
      <c r="C259" s="23"/>
      <c r="D259" s="23"/>
      <c r="E259" s="24"/>
      <c r="F259" s="24"/>
      <c r="G259" s="24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spans="1:21" ht="14.25" customHeight="1" x14ac:dyDescent="0.25">
      <c r="A260" s="132" t="s">
        <v>112</v>
      </c>
      <c r="B260" s="132"/>
      <c r="C260" s="132"/>
      <c r="D260" s="132" t="s">
        <v>106</v>
      </c>
      <c r="E260" s="132"/>
      <c r="F260" s="132"/>
      <c r="G260" s="132"/>
      <c r="H260" s="132"/>
      <c r="I260" s="149"/>
      <c r="J260" s="149"/>
      <c r="K260" s="149"/>
      <c r="L260" s="149"/>
      <c r="M260" s="149"/>
      <c r="N260" s="22"/>
      <c r="O260" s="22"/>
      <c r="P260" s="22"/>
      <c r="Q260" s="22"/>
      <c r="R260" s="22"/>
      <c r="S260" s="22"/>
      <c r="T260" s="22"/>
      <c r="U260" s="22"/>
    </row>
    <row r="261" spans="1:21" ht="14.25" customHeight="1" x14ac:dyDescent="0.25">
      <c r="A261" s="132" t="s">
        <v>1</v>
      </c>
      <c r="B261" s="132"/>
      <c r="C261" s="132"/>
      <c r="D261" s="132" t="s">
        <v>108</v>
      </c>
      <c r="E261" s="132"/>
      <c r="F261" s="132"/>
      <c r="G261" s="132"/>
      <c r="H261" s="13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ht="14.25" customHeight="1" x14ac:dyDescent="0.25">
      <c r="A262" s="132" t="s">
        <v>3</v>
      </c>
      <c r="B262" s="132"/>
      <c r="C262" s="132"/>
      <c r="D262" s="132" t="s">
        <v>140</v>
      </c>
      <c r="E262" s="132"/>
      <c r="F262" s="132"/>
      <c r="G262" s="132"/>
      <c r="H262" s="13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spans="1:21" ht="14.25" customHeight="1" x14ac:dyDescent="0.25">
      <c r="A263" s="23"/>
      <c r="B263" s="23"/>
      <c r="C263" s="23"/>
      <c r="D263" s="23"/>
      <c r="E263" s="24"/>
      <c r="F263" s="24"/>
      <c r="G263" s="24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spans="1:21" ht="14.65" customHeight="1" x14ac:dyDescent="0.25">
      <c r="A264" s="133" t="s">
        <v>5</v>
      </c>
      <c r="B264" s="133" t="s">
        <v>6</v>
      </c>
      <c r="C264" s="135" t="s">
        <v>7</v>
      </c>
      <c r="D264" s="133" t="s">
        <v>8</v>
      </c>
      <c r="E264" s="129" t="s">
        <v>9</v>
      </c>
      <c r="F264" s="130"/>
      <c r="G264" s="131"/>
      <c r="H264" s="127" t="s">
        <v>10</v>
      </c>
      <c r="I264" s="129" t="s">
        <v>11</v>
      </c>
      <c r="J264" s="130"/>
      <c r="K264" s="130"/>
      <c r="L264" s="130"/>
      <c r="M264" s="131"/>
      <c r="N264" s="129" t="s">
        <v>12</v>
      </c>
      <c r="O264" s="130"/>
      <c r="P264" s="130"/>
      <c r="Q264" s="130"/>
      <c r="R264" s="130"/>
      <c r="S264" s="130"/>
      <c r="T264" s="130"/>
      <c r="U264" s="131"/>
    </row>
    <row r="265" spans="1:21" ht="36.6" customHeight="1" x14ac:dyDescent="0.25">
      <c r="A265" s="134"/>
      <c r="B265" s="134"/>
      <c r="C265" s="136"/>
      <c r="D265" s="134"/>
      <c r="E265" s="1" t="s">
        <v>13</v>
      </c>
      <c r="F265" s="1" t="s">
        <v>14</v>
      </c>
      <c r="G265" s="1" t="s">
        <v>15</v>
      </c>
      <c r="H265" s="128"/>
      <c r="I265" s="1" t="s">
        <v>16</v>
      </c>
      <c r="J265" s="1" t="s">
        <v>17</v>
      </c>
      <c r="K265" s="1" t="s">
        <v>18</v>
      </c>
      <c r="L265" s="1" t="s">
        <v>19</v>
      </c>
      <c r="M265" s="1" t="s">
        <v>20</v>
      </c>
      <c r="N265" s="1" t="s">
        <v>21</v>
      </c>
      <c r="O265" s="2" t="s">
        <v>22</v>
      </c>
      <c r="P265" s="1" t="s">
        <v>23</v>
      </c>
      <c r="Q265" s="2" t="s">
        <v>24</v>
      </c>
      <c r="R265" s="1" t="s">
        <v>25</v>
      </c>
      <c r="S265" s="1" t="s">
        <v>26</v>
      </c>
      <c r="T265" s="1" t="s">
        <v>27</v>
      </c>
      <c r="U265" s="1" t="s">
        <v>28</v>
      </c>
    </row>
    <row r="266" spans="1:21" ht="14.65" customHeight="1" x14ac:dyDescent="0.25">
      <c r="A266" s="3" t="s">
        <v>29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5"/>
    </row>
    <row r="267" spans="1:21" ht="35.450000000000003" customHeight="1" x14ac:dyDescent="0.25">
      <c r="A267" s="6">
        <v>2008</v>
      </c>
      <c r="B267" s="6">
        <v>184</v>
      </c>
      <c r="C267" s="7" t="s">
        <v>160</v>
      </c>
      <c r="D267" s="6">
        <v>200</v>
      </c>
      <c r="E267" s="8">
        <v>15.2</v>
      </c>
      <c r="F267" s="8">
        <v>18</v>
      </c>
      <c r="G267" s="8">
        <v>37.200000000000003</v>
      </c>
      <c r="H267" s="9">
        <f>E267*4.1+F267*9.3+G267*4.1</f>
        <v>382.24</v>
      </c>
      <c r="I267" s="8">
        <v>0.3</v>
      </c>
      <c r="J267" s="8">
        <v>0</v>
      </c>
      <c r="K267" s="18">
        <v>125.9</v>
      </c>
      <c r="L267" s="8">
        <v>2.2000000000000002</v>
      </c>
      <c r="M267" s="8">
        <v>0.2</v>
      </c>
      <c r="N267" s="8">
        <v>211.2</v>
      </c>
      <c r="O267" s="10">
        <v>32.9</v>
      </c>
      <c r="P267" s="8">
        <v>211.8</v>
      </c>
      <c r="Q267" s="10">
        <v>0.9</v>
      </c>
      <c r="R267" s="8">
        <v>65.2</v>
      </c>
      <c r="S267" s="8">
        <v>0.1</v>
      </c>
      <c r="T267" s="8">
        <v>1</v>
      </c>
      <c r="U267" s="27">
        <v>2.5000000000000001E-2</v>
      </c>
    </row>
    <row r="268" spans="1:21" ht="14.65" customHeight="1" x14ac:dyDescent="0.25">
      <c r="A268" s="6">
        <v>2008</v>
      </c>
      <c r="B268" s="6">
        <v>430</v>
      </c>
      <c r="C268" s="7" t="s">
        <v>31</v>
      </c>
      <c r="D268" s="6" t="s">
        <v>32</v>
      </c>
      <c r="E268" s="8">
        <v>0</v>
      </c>
      <c r="F268" s="8">
        <v>0</v>
      </c>
      <c r="G268" s="8">
        <v>9.6999999999999993</v>
      </c>
      <c r="H268" s="9">
        <f t="shared" ref="H268" si="60">E268*4.1+F268*9.3+G268*4.1</f>
        <v>39.769999999999996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5.9</v>
      </c>
      <c r="O268" s="10">
        <v>1.3</v>
      </c>
      <c r="P268" s="8">
        <v>0</v>
      </c>
      <c r="Q268" s="10">
        <v>0</v>
      </c>
      <c r="R268" s="8">
        <v>0.7</v>
      </c>
      <c r="S268" s="8">
        <v>0</v>
      </c>
      <c r="T268" s="8">
        <v>0</v>
      </c>
      <c r="U268" s="8">
        <v>0</v>
      </c>
    </row>
    <row r="269" spans="1:21" ht="14.65" customHeight="1" x14ac:dyDescent="0.25">
      <c r="A269" s="6">
        <v>2008</v>
      </c>
      <c r="B269" s="6" t="s">
        <v>35</v>
      </c>
      <c r="C269" s="7" t="s">
        <v>167</v>
      </c>
      <c r="D269" s="6">
        <v>30</v>
      </c>
      <c r="E269" s="8">
        <v>3.3</v>
      </c>
      <c r="F269" s="8">
        <v>0.4</v>
      </c>
      <c r="G269" s="8">
        <v>21.2</v>
      </c>
      <c r="H269" s="8">
        <v>102</v>
      </c>
      <c r="I269" s="8">
        <v>0.1</v>
      </c>
      <c r="J269" s="8">
        <v>0</v>
      </c>
      <c r="K269" s="8">
        <v>0</v>
      </c>
      <c r="L269" s="8">
        <v>0</v>
      </c>
      <c r="M269" s="8">
        <v>0</v>
      </c>
      <c r="N269" s="8">
        <v>9</v>
      </c>
      <c r="O269" s="10">
        <v>9.5</v>
      </c>
      <c r="P269" s="8">
        <v>43.5</v>
      </c>
      <c r="Q269" s="10">
        <v>2</v>
      </c>
      <c r="R269" s="8">
        <v>68</v>
      </c>
      <c r="S269" s="8">
        <v>0.2</v>
      </c>
      <c r="T269" s="8">
        <v>0</v>
      </c>
      <c r="U269" s="8">
        <v>0</v>
      </c>
    </row>
    <row r="270" spans="1:21" ht="14.65" customHeight="1" x14ac:dyDescent="0.25">
      <c r="A270" s="6">
        <v>2008</v>
      </c>
      <c r="B270" s="6" t="s">
        <v>35</v>
      </c>
      <c r="C270" s="7" t="s">
        <v>36</v>
      </c>
      <c r="D270" s="6">
        <v>120</v>
      </c>
      <c r="E270" s="8">
        <v>0.4</v>
      </c>
      <c r="F270" s="8">
        <v>0.4</v>
      </c>
      <c r="G270" s="8">
        <v>9.8000000000000007</v>
      </c>
      <c r="H270" s="9">
        <f>E270*4.1+F270*9.3+G270*4.1</f>
        <v>45.54</v>
      </c>
      <c r="I270" s="8">
        <v>0</v>
      </c>
      <c r="J270" s="8">
        <v>10</v>
      </c>
      <c r="K270" s="8">
        <v>0</v>
      </c>
      <c r="L270" s="8">
        <v>0</v>
      </c>
      <c r="M270" s="8">
        <v>0</v>
      </c>
      <c r="N270" s="8">
        <v>16</v>
      </c>
      <c r="O270" s="10">
        <v>8</v>
      </c>
      <c r="P270" s="8">
        <v>11</v>
      </c>
      <c r="Q270" s="10">
        <v>2.2000000000000002</v>
      </c>
      <c r="R270" s="8">
        <v>158</v>
      </c>
      <c r="S270" s="8">
        <v>0.02</v>
      </c>
      <c r="T270" s="8">
        <v>0</v>
      </c>
      <c r="U270" s="8">
        <v>0</v>
      </c>
    </row>
    <row r="271" spans="1:21" ht="14.65" customHeight="1" x14ac:dyDescent="0.25">
      <c r="A271" s="124" t="s">
        <v>37</v>
      </c>
      <c r="B271" s="125"/>
      <c r="C271" s="125"/>
      <c r="D271" s="12">
        <v>550</v>
      </c>
      <c r="E271" s="14">
        <f>SUM(E267:E270)</f>
        <v>18.899999999999999</v>
      </c>
      <c r="F271" s="14">
        <f t="shared" ref="F271:T271" si="61">SUM(F267:F270)</f>
        <v>18.799999999999997</v>
      </c>
      <c r="G271" s="14">
        <f>SUM(G267:G270)</f>
        <v>77.900000000000006</v>
      </c>
      <c r="H271" s="14">
        <f t="shared" si="61"/>
        <v>569.54999999999995</v>
      </c>
      <c r="I271" s="14">
        <f t="shared" si="61"/>
        <v>0.4</v>
      </c>
      <c r="J271" s="14">
        <f t="shared" si="61"/>
        <v>10</v>
      </c>
      <c r="K271" s="14">
        <f t="shared" si="61"/>
        <v>125.9</v>
      </c>
      <c r="L271" s="14">
        <f t="shared" si="61"/>
        <v>2.2000000000000002</v>
      </c>
      <c r="M271" s="14">
        <f t="shared" si="61"/>
        <v>0.2</v>
      </c>
      <c r="N271" s="14">
        <f t="shared" si="61"/>
        <v>242.1</v>
      </c>
      <c r="O271" s="14">
        <f t="shared" si="61"/>
        <v>51.699999999999996</v>
      </c>
      <c r="P271" s="14">
        <f t="shared" si="61"/>
        <v>266.3</v>
      </c>
      <c r="Q271" s="14">
        <f t="shared" si="61"/>
        <v>5.0999999999999996</v>
      </c>
      <c r="R271" s="14">
        <f t="shared" si="61"/>
        <v>291.89999999999998</v>
      </c>
      <c r="S271" s="14">
        <f t="shared" si="61"/>
        <v>0.32000000000000006</v>
      </c>
      <c r="T271" s="14">
        <f t="shared" si="61"/>
        <v>1</v>
      </c>
      <c r="U271" s="41">
        <f>SUM(U267:U270)</f>
        <v>2.5000000000000001E-2</v>
      </c>
    </row>
    <row r="272" spans="1:21" ht="14.65" customHeight="1" x14ac:dyDescent="0.25">
      <c r="A272" s="17" t="s">
        <v>40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6"/>
    </row>
    <row r="273" spans="1:21" ht="14.65" customHeight="1" x14ac:dyDescent="0.25">
      <c r="A273" s="6">
        <v>2008</v>
      </c>
      <c r="B273" s="6">
        <v>3</v>
      </c>
      <c r="C273" s="7" t="s">
        <v>55</v>
      </c>
      <c r="D273" s="6">
        <v>100</v>
      </c>
      <c r="E273" s="8">
        <v>1.1000000000000001</v>
      </c>
      <c r="F273" s="8">
        <v>0.2</v>
      </c>
      <c r="G273" s="8">
        <v>3.8</v>
      </c>
      <c r="H273" s="9">
        <f t="shared" ref="H273:H277" si="62">E273*4.1+F273*9.3+G273*4.1</f>
        <v>21.95</v>
      </c>
      <c r="I273" s="8">
        <v>0</v>
      </c>
      <c r="J273" s="8">
        <v>21.4</v>
      </c>
      <c r="K273" s="8">
        <v>97.5</v>
      </c>
      <c r="L273" s="8">
        <v>0</v>
      </c>
      <c r="M273" s="8">
        <v>0</v>
      </c>
      <c r="N273" s="8">
        <v>38.4</v>
      </c>
      <c r="O273" s="10">
        <v>32.5</v>
      </c>
      <c r="P273" s="8">
        <v>87.6</v>
      </c>
      <c r="Q273" s="10">
        <v>1.6</v>
      </c>
      <c r="R273" s="8">
        <v>198.4</v>
      </c>
      <c r="S273" s="8">
        <v>0.02</v>
      </c>
      <c r="T273" s="8">
        <v>0</v>
      </c>
      <c r="U273" s="8">
        <v>0</v>
      </c>
    </row>
    <row r="274" spans="1:21" ht="40.9" customHeight="1" x14ac:dyDescent="0.25">
      <c r="A274" s="6">
        <v>2011</v>
      </c>
      <c r="B274" s="6">
        <v>82</v>
      </c>
      <c r="C274" s="7" t="s">
        <v>93</v>
      </c>
      <c r="D274" s="6">
        <v>250</v>
      </c>
      <c r="E274" s="8">
        <v>4.8</v>
      </c>
      <c r="F274" s="8">
        <v>7.3</v>
      </c>
      <c r="G274" s="8">
        <v>34.6</v>
      </c>
      <c r="H274" s="9">
        <f t="shared" si="62"/>
        <v>229.42999999999998</v>
      </c>
      <c r="I274" s="8">
        <v>0</v>
      </c>
      <c r="J274" s="8">
        <v>6.6</v>
      </c>
      <c r="K274" s="8">
        <v>98.6</v>
      </c>
      <c r="L274" s="8">
        <v>2.5</v>
      </c>
      <c r="M274" s="8">
        <v>0.1</v>
      </c>
      <c r="N274" s="8">
        <v>124</v>
      </c>
      <c r="O274" s="10">
        <v>19.399999999999999</v>
      </c>
      <c r="P274" s="8">
        <v>46.6</v>
      </c>
      <c r="Q274" s="10">
        <v>0.4</v>
      </c>
      <c r="R274" s="8">
        <v>2.2999999999999998</v>
      </c>
      <c r="S274" s="8">
        <v>0</v>
      </c>
      <c r="T274" s="8">
        <v>1</v>
      </c>
      <c r="U274" s="8">
        <v>0</v>
      </c>
    </row>
    <row r="275" spans="1:21" ht="33.6" customHeight="1" x14ac:dyDescent="0.25">
      <c r="A275" s="6">
        <v>2008</v>
      </c>
      <c r="B275" s="6">
        <v>371</v>
      </c>
      <c r="C275" s="7" t="s">
        <v>161</v>
      </c>
      <c r="D275" s="6">
        <v>200</v>
      </c>
      <c r="E275" s="8">
        <v>20.100000000000001</v>
      </c>
      <c r="F275" s="8">
        <v>20.7</v>
      </c>
      <c r="G275" s="8">
        <v>58.2</v>
      </c>
      <c r="H275" s="9">
        <f t="shared" si="62"/>
        <v>513.54</v>
      </c>
      <c r="I275" s="8">
        <v>0.2</v>
      </c>
      <c r="J275" s="8">
        <v>2</v>
      </c>
      <c r="K275" s="8">
        <v>128</v>
      </c>
      <c r="L275" s="8">
        <v>0.3</v>
      </c>
      <c r="M275" s="8">
        <v>0.5</v>
      </c>
      <c r="N275" s="8">
        <v>195.6</v>
      </c>
      <c r="O275" s="10">
        <v>45.8</v>
      </c>
      <c r="P275" s="8">
        <v>189.2</v>
      </c>
      <c r="Q275" s="10">
        <v>1.6</v>
      </c>
      <c r="R275" s="8">
        <v>79.5</v>
      </c>
      <c r="S275" s="8">
        <v>0.1</v>
      </c>
      <c r="T275" s="8">
        <v>0</v>
      </c>
      <c r="U275" s="8">
        <v>0</v>
      </c>
    </row>
    <row r="276" spans="1:21" ht="14.65" customHeight="1" x14ac:dyDescent="0.25">
      <c r="A276" s="6">
        <v>2008</v>
      </c>
      <c r="B276" s="6">
        <v>430</v>
      </c>
      <c r="C276" s="7" t="s">
        <v>31</v>
      </c>
      <c r="D276" s="6" t="s">
        <v>32</v>
      </c>
      <c r="E276" s="8">
        <v>0</v>
      </c>
      <c r="F276" s="8">
        <v>0</v>
      </c>
      <c r="G276" s="8">
        <v>9.6999999999999993</v>
      </c>
      <c r="H276" s="9">
        <f t="shared" si="62"/>
        <v>39.769999999999996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5.9</v>
      </c>
      <c r="O276" s="10">
        <v>1.3</v>
      </c>
      <c r="P276" s="8">
        <v>0</v>
      </c>
      <c r="Q276" s="10">
        <v>0</v>
      </c>
      <c r="R276" s="8">
        <v>0.7</v>
      </c>
      <c r="S276" s="8">
        <v>0</v>
      </c>
      <c r="T276" s="8">
        <v>0</v>
      </c>
      <c r="U276" s="8">
        <v>0</v>
      </c>
    </row>
    <row r="277" spans="1:21" ht="14.65" customHeight="1" x14ac:dyDescent="0.25">
      <c r="A277" s="6">
        <v>2008</v>
      </c>
      <c r="B277" s="6" t="s">
        <v>35</v>
      </c>
      <c r="C277" s="7" t="s">
        <v>46</v>
      </c>
      <c r="D277" s="6">
        <v>20</v>
      </c>
      <c r="E277" s="8">
        <v>1.3</v>
      </c>
      <c r="F277" s="8">
        <v>0.2</v>
      </c>
      <c r="G277" s="8">
        <v>8.5</v>
      </c>
      <c r="H277" s="9">
        <f t="shared" si="62"/>
        <v>42.039999999999992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3.6</v>
      </c>
      <c r="O277" s="10">
        <v>3.8</v>
      </c>
      <c r="P277" s="8">
        <v>17.399999999999999</v>
      </c>
      <c r="Q277" s="10">
        <v>0.8</v>
      </c>
      <c r="R277" s="8">
        <v>27.2</v>
      </c>
      <c r="S277" s="8">
        <v>0.1</v>
      </c>
      <c r="T277" s="8">
        <v>0</v>
      </c>
      <c r="U277" s="8">
        <v>0</v>
      </c>
    </row>
    <row r="278" spans="1:21" ht="14.65" customHeight="1" x14ac:dyDescent="0.25">
      <c r="A278" s="124" t="s">
        <v>37</v>
      </c>
      <c r="B278" s="125"/>
      <c r="C278" s="125"/>
      <c r="D278" s="12">
        <v>850</v>
      </c>
      <c r="E278" s="14">
        <f>SUM(E273:E277)</f>
        <v>27.3</v>
      </c>
      <c r="F278" s="14">
        <f t="shared" ref="F278:U278" si="63">SUM(F273:F277)</f>
        <v>28.4</v>
      </c>
      <c r="G278" s="14">
        <f t="shared" si="63"/>
        <v>114.8</v>
      </c>
      <c r="H278" s="14">
        <f t="shared" si="63"/>
        <v>846.7299999999999</v>
      </c>
      <c r="I278" s="14">
        <f t="shared" si="63"/>
        <v>0.2</v>
      </c>
      <c r="J278" s="14">
        <f t="shared" si="63"/>
        <v>30</v>
      </c>
      <c r="K278" s="19">
        <f t="shared" si="63"/>
        <v>324.10000000000002</v>
      </c>
      <c r="L278" s="14">
        <f t="shared" si="63"/>
        <v>2.8</v>
      </c>
      <c r="M278" s="14">
        <f t="shared" si="63"/>
        <v>0.6</v>
      </c>
      <c r="N278" s="14">
        <f t="shared" si="63"/>
        <v>367.5</v>
      </c>
      <c r="O278" s="14">
        <f t="shared" si="63"/>
        <v>102.79999999999998</v>
      </c>
      <c r="P278" s="14">
        <f t="shared" si="63"/>
        <v>340.79999999999995</v>
      </c>
      <c r="Q278" s="14">
        <f t="shared" si="63"/>
        <v>4.4000000000000004</v>
      </c>
      <c r="R278" s="14">
        <f t="shared" si="63"/>
        <v>308.10000000000002</v>
      </c>
      <c r="S278" s="14">
        <f t="shared" si="63"/>
        <v>0.22000000000000003</v>
      </c>
      <c r="T278" s="14">
        <f t="shared" si="63"/>
        <v>1</v>
      </c>
      <c r="U278" s="14">
        <f t="shared" si="63"/>
        <v>0</v>
      </c>
    </row>
    <row r="279" spans="1:21" ht="14.65" customHeight="1" x14ac:dyDescent="0.25">
      <c r="A279" s="124" t="s">
        <v>47</v>
      </c>
      <c r="B279" s="125"/>
      <c r="C279" s="125"/>
      <c r="D279" s="126"/>
      <c r="E279" s="14">
        <f t="shared" ref="E279:U279" si="64">E278+E271</f>
        <v>46.2</v>
      </c>
      <c r="F279" s="14">
        <f t="shared" si="64"/>
        <v>47.199999999999996</v>
      </c>
      <c r="G279" s="14">
        <f t="shared" si="64"/>
        <v>192.7</v>
      </c>
      <c r="H279" s="14">
        <f t="shared" si="64"/>
        <v>1416.2799999999997</v>
      </c>
      <c r="I279" s="14">
        <f t="shared" si="64"/>
        <v>0.60000000000000009</v>
      </c>
      <c r="J279" s="14">
        <f t="shared" si="64"/>
        <v>40</v>
      </c>
      <c r="K279" s="14">
        <f t="shared" si="64"/>
        <v>450</v>
      </c>
      <c r="L279" s="14">
        <f t="shared" si="64"/>
        <v>5</v>
      </c>
      <c r="M279" s="14">
        <f t="shared" si="64"/>
        <v>0.8</v>
      </c>
      <c r="N279" s="14">
        <f t="shared" si="64"/>
        <v>609.6</v>
      </c>
      <c r="O279" s="14">
        <f t="shared" si="64"/>
        <v>154.49999999999997</v>
      </c>
      <c r="P279" s="14">
        <f t="shared" si="64"/>
        <v>607.09999999999991</v>
      </c>
      <c r="Q279" s="14">
        <f t="shared" si="64"/>
        <v>9.5</v>
      </c>
      <c r="R279" s="14">
        <f t="shared" si="64"/>
        <v>600</v>
      </c>
      <c r="S279" s="14">
        <f t="shared" si="64"/>
        <v>0.54</v>
      </c>
      <c r="T279" s="14">
        <f t="shared" si="64"/>
        <v>2</v>
      </c>
      <c r="U279" s="41">
        <f t="shared" si="64"/>
        <v>2.5000000000000001E-2</v>
      </c>
    </row>
    <row r="280" spans="1:21" ht="14.65" customHeight="1" x14ac:dyDescent="0.25">
      <c r="A280" s="124" t="s">
        <v>48</v>
      </c>
      <c r="B280" s="125"/>
      <c r="C280" s="125"/>
      <c r="D280" s="125"/>
      <c r="E280" s="21">
        <v>1</v>
      </c>
      <c r="F280" s="21">
        <v>1</v>
      </c>
      <c r="G280" s="21">
        <v>4</v>
      </c>
      <c r="H280" s="22" t="s">
        <v>35</v>
      </c>
      <c r="I280" s="22" t="s">
        <v>35</v>
      </c>
      <c r="J280" s="22" t="s">
        <v>35</v>
      </c>
      <c r="K280" s="22" t="s">
        <v>35</v>
      </c>
      <c r="L280" s="22" t="s">
        <v>35</v>
      </c>
      <c r="M280" s="22" t="s">
        <v>35</v>
      </c>
      <c r="N280" s="22" t="s">
        <v>35</v>
      </c>
      <c r="O280" s="22" t="s">
        <v>35</v>
      </c>
      <c r="P280" s="22" t="s">
        <v>35</v>
      </c>
      <c r="Q280" s="22" t="s">
        <v>35</v>
      </c>
      <c r="R280" s="22" t="s">
        <v>35</v>
      </c>
      <c r="S280" s="22" t="s">
        <v>35</v>
      </c>
      <c r="T280" s="22" t="s">
        <v>35</v>
      </c>
      <c r="U280" s="22" t="s">
        <v>35</v>
      </c>
    </row>
    <row r="281" spans="1:21" ht="14.65" customHeight="1" x14ac:dyDescent="0.25">
      <c r="A281" s="23"/>
      <c r="B281" s="23"/>
      <c r="C281" s="23"/>
      <c r="D281" s="23"/>
      <c r="E281" s="24"/>
      <c r="F281" s="24"/>
      <c r="G281" s="24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spans="1:21" ht="14.65" customHeight="1" x14ac:dyDescent="0.25">
      <c r="A282" s="23"/>
      <c r="B282" s="23"/>
      <c r="C282" s="23"/>
      <c r="D282" s="23"/>
      <c r="E282" s="24"/>
      <c r="F282" s="24"/>
      <c r="G282" s="24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spans="1:21" ht="14.65" customHeight="1" x14ac:dyDescent="0.25">
      <c r="A283" s="23"/>
      <c r="B283" s="23"/>
      <c r="C283" s="23"/>
      <c r="D283" s="23"/>
      <c r="E283" s="24"/>
      <c r="F283" s="24"/>
      <c r="G283" s="24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spans="1:21" ht="14.65" customHeight="1" x14ac:dyDescent="0.25">
      <c r="A284" s="23"/>
      <c r="B284" s="23"/>
      <c r="C284" s="23"/>
      <c r="D284" s="23"/>
      <c r="E284" s="24"/>
      <c r="F284" s="24"/>
      <c r="G284" s="24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spans="1:21" ht="14.65" customHeight="1" x14ac:dyDescent="0.25">
      <c r="A285" s="23"/>
      <c r="B285" s="23"/>
      <c r="C285" s="23"/>
      <c r="D285" s="23"/>
      <c r="E285" s="24"/>
      <c r="F285" s="24"/>
      <c r="G285" s="24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spans="1:21" ht="14.65" customHeight="1" x14ac:dyDescent="0.25">
      <c r="A286" s="23"/>
      <c r="B286" s="23"/>
      <c r="C286" s="23"/>
      <c r="D286" s="23"/>
      <c r="E286" s="24"/>
      <c r="F286" s="24"/>
      <c r="G286" s="24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spans="1:21" ht="14.65" customHeight="1" x14ac:dyDescent="0.25">
      <c r="A287" s="93" t="s">
        <v>132</v>
      </c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</row>
    <row r="288" spans="1:21" ht="14.65" customHeight="1" x14ac:dyDescent="0.25">
      <c r="A288" s="117" t="s">
        <v>116</v>
      </c>
      <c r="B288" s="117"/>
      <c r="C288" s="117"/>
      <c r="D288" s="118" t="s">
        <v>9</v>
      </c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</row>
    <row r="289" spans="1:21" ht="14.65" customHeight="1" x14ac:dyDescent="0.25">
      <c r="A289" s="117"/>
      <c r="B289" s="117"/>
      <c r="C289" s="117"/>
      <c r="D289" s="106" t="s">
        <v>117</v>
      </c>
      <c r="E289" s="106" t="s">
        <v>14</v>
      </c>
      <c r="F289" s="106" t="s">
        <v>15</v>
      </c>
      <c r="G289" s="119" t="s">
        <v>118</v>
      </c>
      <c r="H289" s="119"/>
      <c r="I289" s="120" t="s">
        <v>11</v>
      </c>
      <c r="J289" s="121"/>
      <c r="K289" s="121"/>
      <c r="L289" s="121"/>
      <c r="M289" s="122"/>
      <c r="N289" s="120" t="s">
        <v>12</v>
      </c>
      <c r="O289" s="121"/>
      <c r="P289" s="121"/>
      <c r="Q289" s="121"/>
      <c r="R289" s="121"/>
      <c r="S289" s="121"/>
      <c r="T289" s="121"/>
      <c r="U289" s="122"/>
    </row>
    <row r="290" spans="1:21" ht="14.65" customHeight="1" x14ac:dyDescent="0.25">
      <c r="A290" s="117"/>
      <c r="B290" s="117"/>
      <c r="C290" s="117"/>
      <c r="D290" s="107"/>
      <c r="E290" s="107"/>
      <c r="F290" s="107"/>
      <c r="G290" s="119"/>
      <c r="H290" s="119"/>
      <c r="I290" s="42" t="s">
        <v>16</v>
      </c>
      <c r="J290" s="42" t="s">
        <v>17</v>
      </c>
      <c r="K290" s="42" t="s">
        <v>18</v>
      </c>
      <c r="L290" s="42" t="s">
        <v>19</v>
      </c>
      <c r="M290" s="42" t="s">
        <v>20</v>
      </c>
      <c r="N290" s="42" t="s">
        <v>21</v>
      </c>
      <c r="O290" s="42" t="s">
        <v>22</v>
      </c>
      <c r="P290" s="42" t="s">
        <v>23</v>
      </c>
      <c r="Q290" s="42" t="s">
        <v>24</v>
      </c>
      <c r="R290" s="42" t="s">
        <v>25</v>
      </c>
      <c r="S290" s="42" t="s">
        <v>26</v>
      </c>
      <c r="T290" s="42" t="s">
        <v>27</v>
      </c>
      <c r="U290" s="42" t="s">
        <v>28</v>
      </c>
    </row>
    <row r="291" spans="1:21" ht="14.65" customHeight="1" x14ac:dyDescent="0.25">
      <c r="A291" s="82" t="s">
        <v>119</v>
      </c>
      <c r="B291" s="83"/>
      <c r="C291" s="84"/>
      <c r="D291" s="63">
        <f>E279+E250+E221+E193+E165</f>
        <v>227.39999999999998</v>
      </c>
      <c r="E291" s="65">
        <f t="shared" ref="E291:F291" si="65">F279+F250+F221+F193+F165</f>
        <v>233</v>
      </c>
      <c r="F291" s="65">
        <f t="shared" si="65"/>
        <v>961.2</v>
      </c>
      <c r="G291" s="85">
        <f>H279+H250+H221+H193+H165</f>
        <v>7037.99</v>
      </c>
      <c r="H291" s="86"/>
      <c r="I291" s="47">
        <f>I279+I250+I221+I193+I165</f>
        <v>3.4000000000000004</v>
      </c>
      <c r="J291" s="47">
        <f t="shared" ref="J291:U291" si="66">J279+J250+J221+J193+J165</f>
        <v>184.4</v>
      </c>
      <c r="K291" s="47">
        <f t="shared" si="66"/>
        <v>2243.9</v>
      </c>
      <c r="L291" s="47">
        <f t="shared" si="66"/>
        <v>26.099999999999998</v>
      </c>
      <c r="M291" s="47">
        <f t="shared" si="66"/>
        <v>4</v>
      </c>
      <c r="N291" s="47">
        <f t="shared" si="66"/>
        <v>3010.6000000000004</v>
      </c>
      <c r="O291" s="47">
        <f t="shared" si="66"/>
        <v>757.69999999999993</v>
      </c>
      <c r="P291" s="47">
        <f t="shared" si="66"/>
        <v>3008.8999999999996</v>
      </c>
      <c r="Q291" s="47">
        <f t="shared" si="66"/>
        <v>45.7</v>
      </c>
      <c r="R291" s="47">
        <f t="shared" si="66"/>
        <v>2998.8999999999996</v>
      </c>
      <c r="S291" s="47">
        <f t="shared" si="66"/>
        <v>2.87</v>
      </c>
      <c r="T291" s="47">
        <f t="shared" si="66"/>
        <v>10.1</v>
      </c>
      <c r="U291" s="47">
        <f t="shared" si="66"/>
        <v>0.125</v>
      </c>
    </row>
    <row r="292" spans="1:21" ht="14.65" customHeight="1" x14ac:dyDescent="0.25">
      <c r="A292" s="87" t="s">
        <v>120</v>
      </c>
      <c r="B292" s="88"/>
      <c r="C292" s="89"/>
      <c r="D292" s="44">
        <f>D291/5</f>
        <v>45.48</v>
      </c>
      <c r="E292" s="44">
        <f t="shared" ref="E292:F292" si="67">E291/5</f>
        <v>46.6</v>
      </c>
      <c r="F292" s="44">
        <f t="shared" si="67"/>
        <v>192.24</v>
      </c>
      <c r="G292" s="69">
        <f>G291/5</f>
        <v>1407.598</v>
      </c>
      <c r="H292" s="70"/>
      <c r="I292" s="44">
        <f>I291/5</f>
        <v>0.68</v>
      </c>
      <c r="J292" s="44">
        <f t="shared" ref="J292:U292" si="68">J291/5</f>
        <v>36.880000000000003</v>
      </c>
      <c r="K292" s="47">
        <f t="shared" si="68"/>
        <v>448.78000000000003</v>
      </c>
      <c r="L292" s="44">
        <f t="shared" si="68"/>
        <v>5.22</v>
      </c>
      <c r="M292" s="44">
        <f t="shared" si="68"/>
        <v>0.8</v>
      </c>
      <c r="N292" s="44">
        <f t="shared" si="68"/>
        <v>602.12000000000012</v>
      </c>
      <c r="O292" s="44">
        <f t="shared" si="68"/>
        <v>151.54</v>
      </c>
      <c r="P292" s="44">
        <f t="shared" si="68"/>
        <v>601.78</v>
      </c>
      <c r="Q292" s="44">
        <f t="shared" si="68"/>
        <v>9.14</v>
      </c>
      <c r="R292" s="44">
        <f t="shared" si="68"/>
        <v>599.78</v>
      </c>
      <c r="S292" s="44">
        <f t="shared" si="68"/>
        <v>0.57400000000000007</v>
      </c>
      <c r="T292" s="44">
        <f t="shared" si="68"/>
        <v>2.02</v>
      </c>
      <c r="U292" s="44">
        <f t="shared" si="68"/>
        <v>2.5000000000000001E-2</v>
      </c>
    </row>
    <row r="293" spans="1:21" ht="14.65" customHeight="1" x14ac:dyDescent="0.25">
      <c r="A293" s="90" t="s">
        <v>121</v>
      </c>
      <c r="B293" s="91"/>
      <c r="C293" s="92"/>
      <c r="D293" s="48">
        <v>1</v>
      </c>
      <c r="E293" s="48">
        <v>1</v>
      </c>
      <c r="F293" s="48">
        <v>4</v>
      </c>
      <c r="G293" s="22"/>
      <c r="H293" s="22"/>
      <c r="I293" s="22"/>
      <c r="J293" s="116"/>
      <c r="K293" s="116"/>
      <c r="L293" s="116"/>
      <c r="M293" s="116"/>
    </row>
    <row r="295" spans="1:21" ht="14.65" customHeight="1" x14ac:dyDescent="0.25">
      <c r="A295" s="93" t="s">
        <v>133</v>
      </c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</row>
    <row r="296" spans="1:21" ht="14.65" customHeight="1" x14ac:dyDescent="0.25">
      <c r="A296" s="94" t="s">
        <v>116</v>
      </c>
      <c r="B296" s="95"/>
      <c r="C296" s="96"/>
      <c r="D296" s="103" t="s">
        <v>9</v>
      </c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5"/>
    </row>
    <row r="297" spans="1:21" ht="14.65" customHeight="1" x14ac:dyDescent="0.25">
      <c r="A297" s="97"/>
      <c r="B297" s="98"/>
      <c r="C297" s="99"/>
      <c r="D297" s="106" t="s">
        <v>117</v>
      </c>
      <c r="E297" s="106" t="s">
        <v>14</v>
      </c>
      <c r="F297" s="106" t="s">
        <v>15</v>
      </c>
      <c r="G297" s="108" t="s">
        <v>118</v>
      </c>
      <c r="H297" s="109"/>
      <c r="I297" s="112" t="s">
        <v>11</v>
      </c>
      <c r="J297" s="113"/>
      <c r="K297" s="113"/>
      <c r="L297" s="113"/>
      <c r="M297" s="114"/>
      <c r="N297" s="115" t="s">
        <v>12</v>
      </c>
      <c r="O297" s="113"/>
      <c r="P297" s="113"/>
      <c r="Q297" s="113"/>
      <c r="R297" s="113"/>
      <c r="S297" s="113"/>
      <c r="T297" s="113"/>
      <c r="U297" s="114"/>
    </row>
    <row r="298" spans="1:21" ht="14.65" customHeight="1" x14ac:dyDescent="0.25">
      <c r="A298" s="100"/>
      <c r="B298" s="101"/>
      <c r="C298" s="102"/>
      <c r="D298" s="107"/>
      <c r="E298" s="107"/>
      <c r="F298" s="107"/>
      <c r="G298" s="110"/>
      <c r="H298" s="111"/>
      <c r="I298" s="42" t="s">
        <v>16</v>
      </c>
      <c r="J298" s="42" t="s">
        <v>17</v>
      </c>
      <c r="K298" s="42" t="s">
        <v>18</v>
      </c>
      <c r="L298" s="42" t="s">
        <v>19</v>
      </c>
      <c r="M298" s="42" t="s">
        <v>20</v>
      </c>
      <c r="N298" s="42" t="s">
        <v>21</v>
      </c>
      <c r="O298" s="42" t="s">
        <v>22</v>
      </c>
      <c r="P298" s="42" t="s">
        <v>23</v>
      </c>
      <c r="Q298" s="42" t="s">
        <v>24</v>
      </c>
      <c r="R298" s="42" t="s">
        <v>25</v>
      </c>
      <c r="S298" s="42" t="s">
        <v>26</v>
      </c>
      <c r="T298" s="42" t="s">
        <v>27</v>
      </c>
      <c r="U298" s="42" t="s">
        <v>28</v>
      </c>
    </row>
    <row r="299" spans="1:21" ht="14.65" customHeight="1" x14ac:dyDescent="0.25">
      <c r="A299" s="82" t="s">
        <v>119</v>
      </c>
      <c r="B299" s="83"/>
      <c r="C299" s="84"/>
      <c r="D299" s="63">
        <f>D291+D138</f>
        <v>457.79999999999995</v>
      </c>
      <c r="E299" s="63">
        <f>E291+E138</f>
        <v>468.1</v>
      </c>
      <c r="F299" s="63">
        <f>F291+F138</f>
        <v>1905.3</v>
      </c>
      <c r="G299" s="85">
        <f>G291+G138</f>
        <v>14039.869999999999</v>
      </c>
      <c r="H299" s="86"/>
      <c r="I299" s="47">
        <f t="shared" ref="I299:U299" si="69">I291+I138</f>
        <v>6.6000000000000005</v>
      </c>
      <c r="J299" s="47">
        <f t="shared" si="69"/>
        <v>357.90000000000003</v>
      </c>
      <c r="K299" s="47">
        <f t="shared" si="69"/>
        <v>4444.6000000000004</v>
      </c>
      <c r="L299" s="47">
        <f t="shared" si="69"/>
        <v>56.599999999999994</v>
      </c>
      <c r="M299" s="47">
        <f t="shared" si="69"/>
        <v>7.77</v>
      </c>
      <c r="N299" s="47">
        <f t="shared" si="69"/>
        <v>5932.1</v>
      </c>
      <c r="O299" s="47">
        <f t="shared" si="69"/>
        <v>1499.8999999999999</v>
      </c>
      <c r="P299" s="47">
        <f t="shared" si="69"/>
        <v>5668.4999999999991</v>
      </c>
      <c r="Q299" s="47">
        <f t="shared" si="69"/>
        <v>88.800000000000011</v>
      </c>
      <c r="R299" s="47">
        <f t="shared" si="69"/>
        <v>5861</v>
      </c>
      <c r="S299" s="47">
        <f t="shared" si="69"/>
        <v>5.68</v>
      </c>
      <c r="T299" s="47">
        <f t="shared" si="69"/>
        <v>21.25</v>
      </c>
      <c r="U299" s="47">
        <f t="shared" si="69"/>
        <v>0.25</v>
      </c>
    </row>
    <row r="300" spans="1:21" ht="14.65" customHeight="1" x14ac:dyDescent="0.25">
      <c r="A300" s="87" t="s">
        <v>120</v>
      </c>
      <c r="B300" s="88"/>
      <c r="C300" s="89"/>
      <c r="D300" s="44">
        <f>D299/11</f>
        <v>41.618181818181817</v>
      </c>
      <c r="E300" s="44">
        <f t="shared" ref="E300:U300" si="70">E299/11</f>
        <v>42.554545454545455</v>
      </c>
      <c r="F300" s="44">
        <f t="shared" si="70"/>
        <v>173.20909090909092</v>
      </c>
      <c r="G300" s="69">
        <f>G299/11</f>
        <v>1276.3518181818181</v>
      </c>
      <c r="H300" s="70"/>
      <c r="I300" s="44">
        <f t="shared" si="70"/>
        <v>0.60000000000000009</v>
      </c>
      <c r="J300" s="44">
        <f t="shared" si="70"/>
        <v>32.536363636363639</v>
      </c>
      <c r="K300" s="47">
        <f t="shared" si="70"/>
        <v>404.05454545454546</v>
      </c>
      <c r="L300" s="44">
        <f t="shared" si="70"/>
        <v>5.1454545454545446</v>
      </c>
      <c r="M300" s="44">
        <f t="shared" si="70"/>
        <v>0.7063636363636363</v>
      </c>
      <c r="N300" s="44">
        <f t="shared" si="70"/>
        <v>539.28181818181827</v>
      </c>
      <c r="O300" s="44">
        <f t="shared" si="70"/>
        <v>136.35454545454544</v>
      </c>
      <c r="P300" s="44">
        <f t="shared" si="70"/>
        <v>515.31818181818176</v>
      </c>
      <c r="Q300" s="44">
        <f t="shared" si="70"/>
        <v>8.0727272727272741</v>
      </c>
      <c r="R300" s="44">
        <f t="shared" si="70"/>
        <v>532.81818181818187</v>
      </c>
      <c r="S300" s="44">
        <f t="shared" si="70"/>
        <v>0.51636363636363636</v>
      </c>
      <c r="T300" s="44">
        <f t="shared" si="70"/>
        <v>1.9318181818181819</v>
      </c>
      <c r="U300" s="44">
        <f t="shared" si="70"/>
        <v>2.2727272727272728E-2</v>
      </c>
    </row>
    <row r="301" spans="1:21" ht="14.65" customHeight="1" x14ac:dyDescent="0.25">
      <c r="A301" s="90" t="s">
        <v>121</v>
      </c>
      <c r="B301" s="91"/>
      <c r="C301" s="92"/>
      <c r="D301" s="48">
        <v>1</v>
      </c>
      <c r="E301" s="48">
        <v>1</v>
      </c>
      <c r="F301" s="48">
        <v>4</v>
      </c>
      <c r="G301" s="22"/>
      <c r="H301" s="22"/>
      <c r="I301" s="22"/>
      <c r="J301" s="51"/>
      <c r="K301" s="51"/>
      <c r="L301" s="51"/>
      <c r="M301" s="51"/>
    </row>
    <row r="304" spans="1:21" ht="14.65" customHeight="1" x14ac:dyDescent="0.25">
      <c r="A304" s="81" t="s">
        <v>122</v>
      </c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</row>
    <row r="305" spans="1:22" ht="21.6" customHeight="1" x14ac:dyDescent="0.25">
      <c r="A305" s="77" t="s">
        <v>123</v>
      </c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</row>
    <row r="306" spans="1:22" ht="19.149999999999999" customHeight="1" x14ac:dyDescent="0.25">
      <c r="A306" s="77" t="s">
        <v>124</v>
      </c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</row>
    <row r="307" spans="1:22" ht="18" customHeight="1" x14ac:dyDescent="0.25">
      <c r="A307" s="77" t="s">
        <v>125</v>
      </c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</row>
    <row r="308" spans="1:22" ht="14.65" customHeight="1" x14ac:dyDescent="0.25">
      <c r="A308" s="79"/>
      <c r="B308" s="79"/>
      <c r="C308" s="79"/>
      <c r="D308" s="79"/>
      <c r="E308" s="79"/>
      <c r="F308" s="79"/>
      <c r="G308" s="79"/>
    </row>
    <row r="309" spans="1:22" ht="21" customHeight="1" x14ac:dyDescent="0.25">
      <c r="A309" s="76" t="s">
        <v>126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</row>
    <row r="310" spans="1:22" ht="14.65" customHeight="1" x14ac:dyDescent="0.25">
      <c r="A310" s="77" t="s">
        <v>127</v>
      </c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</row>
    <row r="311" spans="1:22" ht="14.65" customHeight="1" x14ac:dyDescent="0.25">
      <c r="A311" s="80" t="s">
        <v>128</v>
      </c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</row>
    <row r="312" spans="1:22" ht="14.65" customHeight="1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</row>
    <row r="313" spans="1:22" ht="29.45" customHeight="1" x14ac:dyDescent="0.25">
      <c r="A313" s="73" t="s">
        <v>129</v>
      </c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</row>
    <row r="314" spans="1:22" ht="15" customHeight="1" x14ac:dyDescent="0.25">
      <c r="A314" s="74" t="s">
        <v>130</v>
      </c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</row>
    <row r="315" spans="1:22" ht="14.65" customHeight="1" x14ac:dyDescent="0.25">
      <c r="A315" s="75" t="s">
        <v>131</v>
      </c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</row>
  </sheetData>
  <mergeCells count="239">
    <mergeCell ref="A1:C1"/>
    <mergeCell ref="D1:H1"/>
    <mergeCell ref="A2:C2"/>
    <mergeCell ref="D2:H2"/>
    <mergeCell ref="A3:C3"/>
    <mergeCell ref="D3:H3"/>
    <mergeCell ref="A29:C29"/>
    <mergeCell ref="D29:H29"/>
    <mergeCell ref="A30:C30"/>
    <mergeCell ref="D30:H30"/>
    <mergeCell ref="A31:C31"/>
    <mergeCell ref="D31:H31"/>
    <mergeCell ref="I5:M5"/>
    <mergeCell ref="N5:U5"/>
    <mergeCell ref="A12:C12"/>
    <mergeCell ref="A19:C19"/>
    <mergeCell ref="A20:D20"/>
    <mergeCell ref="A21:D21"/>
    <mergeCell ref="A5:A6"/>
    <mergeCell ref="B5:B6"/>
    <mergeCell ref="C5:C6"/>
    <mergeCell ref="D5:D6"/>
    <mergeCell ref="E5:G5"/>
    <mergeCell ref="H5:H6"/>
    <mergeCell ref="I33:M33"/>
    <mergeCell ref="N33:U33"/>
    <mergeCell ref="A35:U35"/>
    <mergeCell ref="A40:C40"/>
    <mergeCell ref="A41:U41"/>
    <mergeCell ref="A47:C47"/>
    <mergeCell ref="A33:A34"/>
    <mergeCell ref="B33:B34"/>
    <mergeCell ref="C33:C34"/>
    <mergeCell ref="D33:D34"/>
    <mergeCell ref="E33:G33"/>
    <mergeCell ref="H33:H34"/>
    <mergeCell ref="A59:C59"/>
    <mergeCell ref="D59:H59"/>
    <mergeCell ref="A60:A61"/>
    <mergeCell ref="B60:B61"/>
    <mergeCell ref="C60:C61"/>
    <mergeCell ref="D60:D61"/>
    <mergeCell ref="E60:G60"/>
    <mergeCell ref="H60:H61"/>
    <mergeCell ref="A48:D48"/>
    <mergeCell ref="A49:D49"/>
    <mergeCell ref="A57:C57"/>
    <mergeCell ref="D57:H57"/>
    <mergeCell ref="A58:C58"/>
    <mergeCell ref="D58:H58"/>
    <mergeCell ref="A86:C86"/>
    <mergeCell ref="D86:H86"/>
    <mergeCell ref="A87:C87"/>
    <mergeCell ref="D87:H87"/>
    <mergeCell ref="A88:C88"/>
    <mergeCell ref="D88:H88"/>
    <mergeCell ref="I60:M60"/>
    <mergeCell ref="N60:U60"/>
    <mergeCell ref="A66:C66"/>
    <mergeCell ref="A74:C74"/>
    <mergeCell ref="A75:D75"/>
    <mergeCell ref="A76:D76"/>
    <mergeCell ref="A114:C114"/>
    <mergeCell ref="D114:H114"/>
    <mergeCell ref="A115:C115"/>
    <mergeCell ref="D115:H115"/>
    <mergeCell ref="A116:C116"/>
    <mergeCell ref="D116:H116"/>
    <mergeCell ref="I89:M89"/>
    <mergeCell ref="N89:U89"/>
    <mergeCell ref="A96:C96"/>
    <mergeCell ref="A104:C104"/>
    <mergeCell ref="A105:D105"/>
    <mergeCell ref="A106:D106"/>
    <mergeCell ref="A89:A90"/>
    <mergeCell ref="B89:B90"/>
    <mergeCell ref="C89:C90"/>
    <mergeCell ref="D89:D90"/>
    <mergeCell ref="E89:G89"/>
    <mergeCell ref="H89:H90"/>
    <mergeCell ref="I117:M117"/>
    <mergeCell ref="N117:U117"/>
    <mergeCell ref="A123:C123"/>
    <mergeCell ref="A131:C131"/>
    <mergeCell ref="A132:D132"/>
    <mergeCell ref="A133:D133"/>
    <mergeCell ref="A117:A118"/>
    <mergeCell ref="B117:B118"/>
    <mergeCell ref="C117:C118"/>
    <mergeCell ref="D117:D118"/>
    <mergeCell ref="E117:G117"/>
    <mergeCell ref="H117:H118"/>
    <mergeCell ref="J140:M140"/>
    <mergeCell ref="A134:U134"/>
    <mergeCell ref="A135:C137"/>
    <mergeCell ref="D135:U135"/>
    <mergeCell ref="D136:D137"/>
    <mergeCell ref="E136:E137"/>
    <mergeCell ref="F136:F137"/>
    <mergeCell ref="G136:H137"/>
    <mergeCell ref="I136:M136"/>
    <mergeCell ref="N136:U136"/>
    <mergeCell ref="A145:C145"/>
    <mergeCell ref="D145:H145"/>
    <mergeCell ref="A146:C146"/>
    <mergeCell ref="D146:H146"/>
    <mergeCell ref="A147:C147"/>
    <mergeCell ref="D147:H147"/>
    <mergeCell ref="A138:C138"/>
    <mergeCell ref="G138:H138"/>
    <mergeCell ref="A139:C139"/>
    <mergeCell ref="G139:H139"/>
    <mergeCell ref="A140:C140"/>
    <mergeCell ref="A173:C173"/>
    <mergeCell ref="D173:H173"/>
    <mergeCell ref="A174:C174"/>
    <mergeCell ref="D174:H174"/>
    <mergeCell ref="A175:C175"/>
    <mergeCell ref="D175:H175"/>
    <mergeCell ref="I149:M149"/>
    <mergeCell ref="N149:U149"/>
    <mergeCell ref="A156:C156"/>
    <mergeCell ref="A164:C164"/>
    <mergeCell ref="A165:D165"/>
    <mergeCell ref="A166:D166"/>
    <mergeCell ref="A149:A150"/>
    <mergeCell ref="B149:B150"/>
    <mergeCell ref="C149:C150"/>
    <mergeCell ref="D149:D150"/>
    <mergeCell ref="E149:G149"/>
    <mergeCell ref="H149:H150"/>
    <mergeCell ref="A201:C201"/>
    <mergeCell ref="D201:H201"/>
    <mergeCell ref="A202:C202"/>
    <mergeCell ref="D202:H202"/>
    <mergeCell ref="A203:C203"/>
    <mergeCell ref="D203:H203"/>
    <mergeCell ref="I177:M177"/>
    <mergeCell ref="N177:U177"/>
    <mergeCell ref="A184:C184"/>
    <mergeCell ref="A192:C192"/>
    <mergeCell ref="A193:D193"/>
    <mergeCell ref="A194:D194"/>
    <mergeCell ref="A177:A178"/>
    <mergeCell ref="B177:B178"/>
    <mergeCell ref="C177:C178"/>
    <mergeCell ref="D177:D178"/>
    <mergeCell ref="E177:G177"/>
    <mergeCell ref="H177:H178"/>
    <mergeCell ref="I231:M231"/>
    <mergeCell ref="A232:C232"/>
    <mergeCell ref="D232:H232"/>
    <mergeCell ref="I205:M205"/>
    <mergeCell ref="N205:U205"/>
    <mergeCell ref="A212:C212"/>
    <mergeCell ref="A220:C220"/>
    <mergeCell ref="A221:D221"/>
    <mergeCell ref="A222:D222"/>
    <mergeCell ref="A205:A206"/>
    <mergeCell ref="B205:B206"/>
    <mergeCell ref="C205:C206"/>
    <mergeCell ref="D205:D206"/>
    <mergeCell ref="E205:G205"/>
    <mergeCell ref="H205:H206"/>
    <mergeCell ref="A233:C233"/>
    <mergeCell ref="D233:H233"/>
    <mergeCell ref="A235:A236"/>
    <mergeCell ref="B235:B236"/>
    <mergeCell ref="C235:C236"/>
    <mergeCell ref="D235:D236"/>
    <mergeCell ref="E235:G235"/>
    <mergeCell ref="H235:H236"/>
    <mergeCell ref="A231:C231"/>
    <mergeCell ref="D231:H231"/>
    <mergeCell ref="A260:C260"/>
    <mergeCell ref="D260:H260"/>
    <mergeCell ref="I260:M260"/>
    <mergeCell ref="A261:C261"/>
    <mergeCell ref="D261:H261"/>
    <mergeCell ref="A262:C262"/>
    <mergeCell ref="D262:H262"/>
    <mergeCell ref="I235:M235"/>
    <mergeCell ref="N235:U235"/>
    <mergeCell ref="A242:C242"/>
    <mergeCell ref="A249:C249"/>
    <mergeCell ref="A250:D250"/>
    <mergeCell ref="A251:D251"/>
    <mergeCell ref="I264:M264"/>
    <mergeCell ref="N264:U264"/>
    <mergeCell ref="A271:C271"/>
    <mergeCell ref="A278:C278"/>
    <mergeCell ref="A279:D279"/>
    <mergeCell ref="A280:D280"/>
    <mergeCell ref="A264:A265"/>
    <mergeCell ref="B264:B265"/>
    <mergeCell ref="C264:C265"/>
    <mergeCell ref="D264:D265"/>
    <mergeCell ref="E264:G264"/>
    <mergeCell ref="H264:H265"/>
    <mergeCell ref="A291:C291"/>
    <mergeCell ref="G291:H291"/>
    <mergeCell ref="A292:C292"/>
    <mergeCell ref="G292:H292"/>
    <mergeCell ref="A293:C293"/>
    <mergeCell ref="J293:M293"/>
    <mergeCell ref="A287:U287"/>
    <mergeCell ref="A288:C290"/>
    <mergeCell ref="D288:U288"/>
    <mergeCell ref="D289:D290"/>
    <mergeCell ref="E289:E290"/>
    <mergeCell ref="F289:F290"/>
    <mergeCell ref="G289:H290"/>
    <mergeCell ref="I289:M289"/>
    <mergeCell ref="N289:U289"/>
    <mergeCell ref="A299:C299"/>
    <mergeCell ref="G299:H299"/>
    <mergeCell ref="A300:C300"/>
    <mergeCell ref="G300:H300"/>
    <mergeCell ref="A301:C301"/>
    <mergeCell ref="A304:U304"/>
    <mergeCell ref="A295:U295"/>
    <mergeCell ref="A296:C298"/>
    <mergeCell ref="D296:U296"/>
    <mergeCell ref="D297:D298"/>
    <mergeCell ref="E297:E298"/>
    <mergeCell ref="F297:F298"/>
    <mergeCell ref="G297:H298"/>
    <mergeCell ref="I297:M297"/>
    <mergeCell ref="N297:U297"/>
    <mergeCell ref="A311:U311"/>
    <mergeCell ref="A313:U313"/>
    <mergeCell ref="A314:U314"/>
    <mergeCell ref="A315:U315"/>
    <mergeCell ref="A305:U305"/>
    <mergeCell ref="A306:U306"/>
    <mergeCell ref="A307:U307"/>
    <mergeCell ref="A308:G308"/>
    <mergeCell ref="A309:V309"/>
    <mergeCell ref="A310:V310"/>
  </mergeCells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7-11</vt:lpstr>
      <vt:lpstr>меню 11 и старше</vt:lpstr>
      <vt:lpstr>меню 7-11(выбор) </vt:lpstr>
      <vt:lpstr>меню 11 и старше (выбор)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dcterms:created xsi:type="dcterms:W3CDTF">2023-01-30T11:51:10Z</dcterms:created>
  <dcterms:modified xsi:type="dcterms:W3CDTF">2023-09-02T11:00:24Z</dcterms:modified>
</cp:coreProperties>
</file>