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455" windowHeight="12345"/>
  </bookViews>
  <sheets>
    <sheet name="Лист1" sheetId="4" r:id="rId1"/>
  </sheets>
  <definedNames>
    <definedName name="_xlnm.Print_Area" localSheetId="0">Лист1!$A$1:$O$144</definedName>
  </definedNames>
  <calcPr calcId="145621"/>
</workbook>
</file>

<file path=xl/calcChain.xml><?xml version="1.0" encoding="utf-8"?>
<calcChain xmlns="http://schemas.openxmlformats.org/spreadsheetml/2006/main">
  <c r="P63" i="4" l="1"/>
  <c r="P55" i="4"/>
  <c r="P42" i="4"/>
  <c r="P29" i="4"/>
  <c r="P14" i="4"/>
  <c r="H137" i="4" l="1"/>
  <c r="I137" i="4"/>
  <c r="J137" i="4"/>
  <c r="K137" i="4"/>
  <c r="L137" i="4"/>
  <c r="M137" i="4"/>
  <c r="N137" i="4"/>
  <c r="O137" i="4"/>
  <c r="G137" i="4"/>
  <c r="P135" i="4" s="1"/>
  <c r="C107" i="4" l="1"/>
  <c r="F137" i="4" l="1"/>
  <c r="E137" i="4"/>
  <c r="D137" i="4"/>
  <c r="C137" i="4"/>
  <c r="O122" i="4"/>
  <c r="N122" i="4"/>
  <c r="M122" i="4"/>
  <c r="L122" i="4"/>
  <c r="K122" i="4"/>
  <c r="J122" i="4"/>
  <c r="I122" i="4"/>
  <c r="H122" i="4"/>
  <c r="G122" i="4"/>
  <c r="P123" i="4" s="1"/>
  <c r="F122" i="4"/>
  <c r="E122" i="4"/>
  <c r="D122" i="4"/>
  <c r="C122" i="4"/>
  <c r="O107" i="4"/>
  <c r="N107" i="4"/>
  <c r="M107" i="4"/>
  <c r="L107" i="4"/>
  <c r="K107" i="4"/>
  <c r="J107" i="4"/>
  <c r="I107" i="4"/>
  <c r="H107" i="4"/>
  <c r="G107" i="4"/>
  <c r="P108" i="4" s="1"/>
  <c r="F107" i="4"/>
  <c r="E107" i="4"/>
  <c r="D107" i="4"/>
  <c r="O96" i="4"/>
  <c r="N96" i="4"/>
  <c r="M96" i="4"/>
  <c r="L96" i="4"/>
  <c r="K96" i="4"/>
  <c r="J96" i="4"/>
  <c r="I96" i="4"/>
  <c r="H96" i="4"/>
  <c r="G96" i="4"/>
  <c r="P97" i="4" s="1"/>
  <c r="F96" i="4"/>
  <c r="E96" i="4"/>
  <c r="D96" i="4"/>
  <c r="C96" i="4"/>
  <c r="O82" i="4"/>
  <c r="N82" i="4"/>
  <c r="M82" i="4"/>
  <c r="L82" i="4"/>
  <c r="K82" i="4"/>
  <c r="J82" i="4"/>
  <c r="I82" i="4"/>
  <c r="H82" i="4"/>
  <c r="G82" i="4"/>
  <c r="P83" i="4" s="1"/>
  <c r="F82" i="4"/>
  <c r="E82" i="4"/>
  <c r="D82" i="4"/>
  <c r="C82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R138" i="4" l="1"/>
  <c r="R139" i="4" s="1"/>
  <c r="R143" i="4" s="1"/>
  <c r="I139" i="4"/>
  <c r="R66" i="4"/>
  <c r="R67" i="4" s="1"/>
  <c r="R69" i="4" s="1"/>
  <c r="H139" i="4"/>
  <c r="Q66" i="4"/>
  <c r="Q67" i="4" s="1"/>
  <c r="Q69" i="4" s="1"/>
  <c r="P66" i="4"/>
  <c r="P67" i="4" s="1"/>
  <c r="P69" i="4" s="1"/>
  <c r="O139" i="4"/>
  <c r="N139" i="4"/>
  <c r="M139" i="4"/>
  <c r="K139" i="4"/>
  <c r="J139" i="4"/>
  <c r="Q138" i="4"/>
  <c r="Q139" i="4" s="1"/>
  <c r="Q143" i="4" s="1"/>
  <c r="P138" i="4"/>
  <c r="P139" i="4" s="1"/>
  <c r="P143" i="4" s="1"/>
  <c r="S138" i="4"/>
  <c r="S139" i="4" s="1"/>
  <c r="S143" i="4" s="1"/>
  <c r="G139" i="4"/>
  <c r="C139" i="4"/>
  <c r="L139" i="4"/>
  <c r="S66" i="4"/>
  <c r="S67" i="4" s="1"/>
  <c r="S69" i="4" s="1"/>
  <c r="D139" i="4"/>
  <c r="E139" i="4"/>
  <c r="F139" i="4"/>
</calcChain>
</file>

<file path=xl/sharedStrings.xml><?xml version="1.0" encoding="utf-8"?>
<sst xmlns="http://schemas.openxmlformats.org/spreadsheetml/2006/main" count="314" uniqueCount="66">
  <si>
    <t>Неделя:  первая</t>
  </si>
  <si>
    <t>Понедельник</t>
  </si>
  <si>
    <t>№ рец.</t>
  </si>
  <si>
    <t>Приём пищи, наименование блюда</t>
  </si>
  <si>
    <t>Выход</t>
  </si>
  <si>
    <t>Пищевые вещества(г)</t>
  </si>
  <si>
    <t>Ккал</t>
  </si>
  <si>
    <t>Витамины (мг)</t>
  </si>
  <si>
    <t>Минеральные вещества</t>
  </si>
  <si>
    <t>Б</t>
  </si>
  <si>
    <t>Ж</t>
  </si>
  <si>
    <t>У</t>
  </si>
  <si>
    <t>В 1</t>
  </si>
  <si>
    <t>С</t>
  </si>
  <si>
    <t>А</t>
  </si>
  <si>
    <t>Е</t>
  </si>
  <si>
    <t>Са</t>
  </si>
  <si>
    <t>Р</t>
  </si>
  <si>
    <t>Мg</t>
  </si>
  <si>
    <t>Fe(мкг)</t>
  </si>
  <si>
    <t>Какао с молоком</t>
  </si>
  <si>
    <t>Хлеб ржаной</t>
  </si>
  <si>
    <t>Омлет натуральный</t>
  </si>
  <si>
    <t>Хлеб пшеничный</t>
  </si>
  <si>
    <t>Итого:</t>
  </si>
  <si>
    <t>Норма по СанПин:</t>
  </si>
  <si>
    <t>Вторник</t>
  </si>
  <si>
    <t>ЗАВТРАК</t>
  </si>
  <si>
    <t>Кофейный напиток с молоком</t>
  </si>
  <si>
    <t>Голубцы ленивые</t>
  </si>
  <si>
    <t>Картофельное пюре</t>
  </si>
  <si>
    <t>Неделя: первая</t>
  </si>
  <si>
    <t>Четверг</t>
  </si>
  <si>
    <t>Среда</t>
  </si>
  <si>
    <t>Чай с сахаром с лимоном</t>
  </si>
  <si>
    <t>Тефтели из говядины с рисом</t>
  </si>
  <si>
    <t>Неделя: вторая</t>
  </si>
  <si>
    <t>Сок фруктовый</t>
  </si>
  <si>
    <t>Плов из отварной курицы</t>
  </si>
  <si>
    <t>Пятница</t>
  </si>
  <si>
    <t>Рагу из птицы</t>
  </si>
  <si>
    <t>Котлета из говядины (биточки)</t>
  </si>
  <si>
    <t>Средняя за 10 дней:</t>
  </si>
  <si>
    <t>ККЛ</t>
  </si>
  <si>
    <t>Составил: Инженер-технолог</t>
  </si>
  <si>
    <t>С.А. Деркач</t>
  </si>
  <si>
    <t>Неделя:  вторая</t>
  </si>
  <si>
    <t>завтрак</t>
  </si>
  <si>
    <t>б/н</t>
  </si>
  <si>
    <t>Макароны отварные</t>
  </si>
  <si>
    <t>Каша рисовая рассыпчатая</t>
  </si>
  <si>
    <t>Икра кабачковая (пром..произв.)</t>
  </si>
  <si>
    <t xml:space="preserve">Пудинг из творога </t>
  </si>
  <si>
    <t>Компот из плодов или ягод сушёных.</t>
  </si>
  <si>
    <t>Кондитерские изделия (вафли)</t>
  </si>
  <si>
    <t>Фрукты (яблоки)***</t>
  </si>
  <si>
    <t>Директор: МКУ ЦУМТБО                                                                                                                                                                        Д.В.Янчиленко</t>
  </si>
  <si>
    <t xml:space="preserve">Хлеб ржаной </t>
  </si>
  <si>
    <t>Возрастная категория: с 12 лет и старше сезон:зима-весна.</t>
  </si>
  <si>
    <r>
      <rPr>
        <b/>
        <i/>
        <u/>
        <sz val="12"/>
        <rFont val="Times New Roman"/>
        <family val="1"/>
        <charset val="204"/>
      </rPr>
      <t>Овощи</t>
    </r>
    <r>
      <rPr>
        <b/>
        <i/>
        <sz val="12"/>
        <rFont val="Times New Roman"/>
        <family val="1"/>
        <charset val="204"/>
      </rPr>
      <t xml:space="preserve"> солёные в нарезке**- допускается использование иных овощей.    </t>
    </r>
    <r>
      <rPr>
        <b/>
        <i/>
        <u/>
        <sz val="12"/>
        <rFont val="Times New Roman"/>
        <family val="1"/>
        <charset val="204"/>
      </rPr>
      <t>Фрукт</t>
    </r>
    <r>
      <rPr>
        <b/>
        <i/>
        <sz val="12"/>
        <rFont val="Times New Roman"/>
        <family val="1"/>
        <charset val="204"/>
      </rPr>
      <t>***- допускается выдача иных фруктов.</t>
    </r>
  </si>
  <si>
    <t xml:space="preserve">Овощи солёные (помид) нарезка** </t>
  </si>
  <si>
    <t>Овощи солёные (огурец) нарез. **</t>
  </si>
  <si>
    <t>Каша пшеничная рассыпчатая</t>
  </si>
  <si>
    <t>Котлета рыбная</t>
  </si>
  <si>
    <t xml:space="preserve">Печень говяжья по-строгановски </t>
  </si>
  <si>
    <t>Примерное перспективное (10-дневное) меню                                                                                                                                                                                                                                                                                                                                                      Разработано согласно требованиям и нормам СанПин  2.3/2.4.3590-20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категории детей с12 лет и старше сезон: зимне-весенний.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</si>
</sst>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4" fillId="0" borderId="0" xfId="1" applyFont="1"/>
    <xf numFmtId="0" fontId="2" fillId="0" borderId="0" xfId="1" applyFont="1" applyAlignment="1">
      <alignment horizontal="center" vertical="center" wrapText="1"/>
    </xf>
    <xf numFmtId="0" fontId="6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0" xfId="1" applyFont="1" applyBorder="1"/>
    <xf numFmtId="0" fontId="2" fillId="0" borderId="0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164" fontId="4" fillId="0" borderId="0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" fillId="0" borderId="0" xfId="1"/>
    <xf numFmtId="0" fontId="3" fillId="0" borderId="5" xfId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0" fontId="0" fillId="0" borderId="0" xfId="0" applyBorder="1"/>
    <xf numFmtId="0" fontId="5" fillId="0" borderId="0" xfId="1" applyFont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6" fillId="0" borderId="0" xfId="0" applyFont="1" applyFill="1"/>
    <xf numFmtId="164" fontId="3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/>
    <xf numFmtId="2" fontId="4" fillId="0" borderId="1" xfId="1" applyNumberFormat="1" applyFont="1" applyBorder="1"/>
    <xf numFmtId="164" fontId="2" fillId="0" borderId="1" xfId="1" applyNumberFormat="1" applyFont="1" applyBorder="1"/>
    <xf numFmtId="0" fontId="4" fillId="0" borderId="0" xfId="1" applyFont="1" applyFill="1"/>
    <xf numFmtId="2" fontId="4" fillId="0" borderId="5" xfId="1" applyNumberFormat="1" applyFont="1" applyBorder="1"/>
    <xf numFmtId="2" fontId="5" fillId="0" borderId="5" xfId="1" applyNumberFormat="1" applyFont="1" applyFill="1" applyBorder="1" applyAlignment="1">
      <alignment horizontal="center"/>
    </xf>
    <xf numFmtId="164" fontId="2" fillId="0" borderId="5" xfId="1" applyNumberFormat="1" applyFont="1" applyBorder="1"/>
    <xf numFmtId="0" fontId="5" fillId="0" borderId="1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4" fontId="3" fillId="3" borderId="5" xfId="1" applyNumberFormat="1" applyFont="1" applyFill="1" applyBorder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Fill="1" applyBorder="1"/>
    <xf numFmtId="0" fontId="12" fillId="0" borderId="2" xfId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1" xfId="1" applyNumberFormat="1" applyFont="1" applyBorder="1" applyAlignment="1">
      <alignment horizontal="center"/>
    </xf>
    <xf numFmtId="0" fontId="7" fillId="0" borderId="1" xfId="1" applyFont="1" applyBorder="1"/>
    <xf numFmtId="0" fontId="11" fillId="0" borderId="1" xfId="1" applyFont="1" applyBorder="1" applyAlignment="1">
      <alignment horizontal="center"/>
    </xf>
    <xf numFmtId="0" fontId="11" fillId="0" borderId="1" xfId="1" applyFont="1" applyBorder="1" applyAlignment="1">
      <alignment wrapText="1"/>
    </xf>
    <xf numFmtId="2" fontId="11" fillId="0" borderId="1" xfId="1" applyNumberFormat="1" applyFont="1" applyBorder="1" applyAlignment="1">
      <alignment horizontal="center"/>
    </xf>
    <xf numFmtId="2" fontId="7" fillId="0" borderId="1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left"/>
    </xf>
    <xf numFmtId="2" fontId="11" fillId="0" borderId="3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right"/>
    </xf>
    <xf numFmtId="1" fontId="10" fillId="0" borderId="1" xfId="1" applyNumberFormat="1" applyFont="1" applyBorder="1" applyAlignment="1">
      <alignment horizontal="center"/>
    </xf>
    <xf numFmtId="2" fontId="10" fillId="0" borderId="1" xfId="1" applyNumberFormat="1" applyFont="1" applyBorder="1" applyAlignment="1">
      <alignment horizontal="center"/>
    </xf>
    <xf numFmtId="0" fontId="11" fillId="0" borderId="1" xfId="1" applyFont="1" applyBorder="1"/>
    <xf numFmtId="0" fontId="11" fillId="0" borderId="0" xfId="1" applyFont="1" applyBorder="1"/>
    <xf numFmtId="0" fontId="10" fillId="0" borderId="0" xfId="1" applyFont="1" applyFill="1" applyBorder="1" applyAlignment="1">
      <alignment horizontal="right"/>
    </xf>
    <xf numFmtId="0" fontId="10" fillId="0" borderId="0" xfId="1" applyFont="1" applyBorder="1" applyAlignment="1">
      <alignment horizontal="center"/>
    </xf>
    <xf numFmtId="2" fontId="10" fillId="0" borderId="0" xfId="1" applyNumberFormat="1" applyFont="1" applyBorder="1" applyAlignment="1">
      <alignment horizontal="center"/>
    </xf>
    <xf numFmtId="0" fontId="11" fillId="0" borderId="1" xfId="1" applyFont="1" applyFill="1" applyBorder="1"/>
    <xf numFmtId="0" fontId="11" fillId="0" borderId="1" xfId="1" applyFont="1" applyFill="1" applyBorder="1" applyAlignment="1">
      <alignment horizontal="center"/>
    </xf>
    <xf numFmtId="2" fontId="11" fillId="0" borderId="1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center"/>
    </xf>
    <xf numFmtId="2" fontId="11" fillId="0" borderId="6" xfId="1" applyNumberFormat="1" applyFont="1" applyFill="1" applyBorder="1" applyAlignment="1">
      <alignment horizontal="center"/>
    </xf>
    <xf numFmtId="2" fontId="11" fillId="0" borderId="6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2" fontId="10" fillId="0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2" fontId="7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left"/>
    </xf>
    <xf numFmtId="2" fontId="11" fillId="0" borderId="1" xfId="1" applyNumberFormat="1" applyFont="1" applyBorder="1" applyAlignment="1">
      <alignment horizontal="center" vertical="center"/>
    </xf>
    <xf numFmtId="2" fontId="10" fillId="0" borderId="0" xfId="1" applyNumberFormat="1" applyFont="1" applyFill="1" applyBorder="1" applyAlignment="1">
      <alignment horizontal="center"/>
    </xf>
    <xf numFmtId="2" fontId="10" fillId="0" borderId="1" xfId="1" applyNumberFormat="1" applyFont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2" fontId="7" fillId="0" borderId="2" xfId="1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/>
    </xf>
    <xf numFmtId="0" fontId="12" fillId="0" borderId="1" xfId="1" applyFont="1" applyFill="1" applyBorder="1" applyAlignment="1">
      <alignment horizontal="right"/>
    </xf>
    <xf numFmtId="2" fontId="12" fillId="0" borderId="1" xfId="1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top" wrapText="1"/>
    </xf>
    <xf numFmtId="2" fontId="11" fillId="0" borderId="1" xfId="1" applyNumberFormat="1" applyFont="1" applyFill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right" vertical="top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11" fillId="0" borderId="3" xfId="1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/>
    </xf>
    <xf numFmtId="2" fontId="11" fillId="0" borderId="0" xfId="1" applyNumberFormat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2" fontId="7" fillId="0" borderId="6" xfId="0" applyNumberFormat="1" applyFont="1" applyBorder="1" applyAlignment="1">
      <alignment horizontal="center" wrapText="1"/>
    </xf>
    <xf numFmtId="2" fontId="11" fillId="0" borderId="10" xfId="1" applyNumberFormat="1" applyFont="1" applyBorder="1" applyAlignment="1">
      <alignment horizontal="center" vertical="center"/>
    </xf>
    <xf numFmtId="2" fontId="11" fillId="0" borderId="6" xfId="1" applyNumberFormat="1" applyFont="1" applyFill="1" applyBorder="1" applyAlignment="1">
      <alignment horizontal="center" vertical="center"/>
    </xf>
    <xf numFmtId="2" fontId="11" fillId="0" borderId="6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/>
    </xf>
    <xf numFmtId="2" fontId="7" fillId="0" borderId="1" xfId="1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 wrapText="1"/>
    </xf>
    <xf numFmtId="2" fontId="11" fillId="0" borderId="10" xfId="1" applyNumberFormat="1" applyFont="1" applyFill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0" fillId="0" borderId="1" xfId="1" applyFont="1" applyBorder="1"/>
    <xf numFmtId="164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0" fillId="0" borderId="0" xfId="1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3" fillId="0" borderId="0" xfId="0" applyFont="1"/>
    <xf numFmtId="2" fontId="7" fillId="0" borderId="2" xfId="1" applyNumberFormat="1" applyFont="1" applyFill="1" applyBorder="1" applyAlignment="1">
      <alignment horizontal="center"/>
    </xf>
    <xf numFmtId="0" fontId="4" fillId="0" borderId="0" xfId="1" applyFont="1" applyFill="1" applyBorder="1"/>
    <xf numFmtId="0" fontId="6" fillId="0" borderId="0" xfId="0" applyFont="1" applyFill="1" applyBorder="1"/>
    <xf numFmtId="0" fontId="0" fillId="0" borderId="0" xfId="0" applyFill="1"/>
    <xf numFmtId="0" fontId="5" fillId="0" borderId="5" xfId="1" applyFont="1" applyFill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0" fontId="10" fillId="0" borderId="1" xfId="1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/>
    </xf>
    <xf numFmtId="0" fontId="2" fillId="0" borderId="1" xfId="1" applyFont="1" applyFill="1" applyBorder="1"/>
    <xf numFmtId="0" fontId="7" fillId="0" borderId="9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2" fontId="10" fillId="0" borderId="1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8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2" fontId="10" fillId="0" borderId="0" xfId="1" applyNumberFormat="1" applyFont="1" applyAlignment="1">
      <alignment horizontal="center"/>
    </xf>
    <xf numFmtId="0" fontId="10" fillId="0" borderId="8" xfId="1" applyFont="1" applyBorder="1" applyAlignment="1">
      <alignment horizontal="left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5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/>
    </xf>
    <xf numFmtId="2" fontId="10" fillId="0" borderId="0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2" fontId="10" fillId="0" borderId="3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2" fontId="10" fillId="0" borderId="0" xfId="1" applyNumberFormat="1" applyFont="1" applyAlignment="1">
      <alignment horizontal="center" vertical="top" wrapText="1"/>
    </xf>
    <xf numFmtId="2" fontId="10" fillId="0" borderId="0" xfId="1" applyNumberFormat="1" applyFont="1" applyAlignment="1">
      <alignment horizontal="center" vertical="center"/>
    </xf>
    <xf numFmtId="2" fontId="10" fillId="0" borderId="8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abSelected="1" topLeftCell="A73" zoomScaleNormal="100" workbookViewId="0">
      <selection activeCell="H79" sqref="H79:O79"/>
    </sheetView>
  </sheetViews>
  <sheetFormatPr defaultRowHeight="15" customHeight="1" x14ac:dyDescent="0.25"/>
  <cols>
    <col min="1" max="1" width="11.7109375" style="117" customWidth="1"/>
    <col min="2" max="2" width="33.85546875" style="117" customWidth="1"/>
    <col min="3" max="15" width="9.7109375" style="117" customWidth="1"/>
    <col min="16" max="16" width="9.7109375" customWidth="1"/>
  </cols>
  <sheetData>
    <row r="1" spans="1:19" ht="53.25" customHeight="1" x14ac:dyDescent="0.25">
      <c r="A1" s="163" t="s">
        <v>65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9"/>
      <c r="Q1" s="9"/>
      <c r="R1" s="9"/>
      <c r="S1" s="9"/>
    </row>
    <row r="2" spans="1:19" ht="15" customHeight="1" x14ac:dyDescent="0.25">
      <c r="A2" s="34" t="s">
        <v>0</v>
      </c>
      <c r="B2" s="34"/>
      <c r="C2" s="35"/>
      <c r="D2" s="36"/>
      <c r="E2" s="164"/>
      <c r="F2" s="164"/>
      <c r="G2" s="164"/>
      <c r="H2" s="164"/>
      <c r="I2" s="37"/>
      <c r="J2" s="37"/>
      <c r="K2" s="37"/>
      <c r="L2" s="37"/>
      <c r="M2" s="37"/>
      <c r="N2" s="37"/>
      <c r="O2" s="37"/>
      <c r="P2" s="9"/>
      <c r="Q2" s="9"/>
      <c r="R2" s="9"/>
      <c r="S2" s="9"/>
    </row>
    <row r="3" spans="1:19" ht="15" customHeight="1" x14ac:dyDescent="0.25">
      <c r="A3" s="151" t="s">
        <v>58</v>
      </c>
      <c r="B3" s="151"/>
      <c r="C3" s="151"/>
      <c r="D3" s="151"/>
      <c r="E3" s="151"/>
      <c r="F3" s="165" t="s">
        <v>1</v>
      </c>
      <c r="G3" s="165"/>
      <c r="H3" s="165"/>
      <c r="I3" s="37"/>
      <c r="J3" s="37"/>
      <c r="K3" s="37"/>
      <c r="L3" s="37"/>
      <c r="M3" s="37"/>
      <c r="N3" s="37"/>
      <c r="O3" s="37"/>
      <c r="P3" s="9"/>
      <c r="Q3" s="9"/>
      <c r="R3" s="9"/>
      <c r="S3" s="9"/>
    </row>
    <row r="4" spans="1:19" ht="15" customHeight="1" x14ac:dyDescent="0.25">
      <c r="A4" s="146" t="s">
        <v>2</v>
      </c>
      <c r="B4" s="146" t="s">
        <v>3</v>
      </c>
      <c r="C4" s="146" t="s">
        <v>4</v>
      </c>
      <c r="D4" s="139" t="s">
        <v>5</v>
      </c>
      <c r="E4" s="139"/>
      <c r="F4" s="139"/>
      <c r="G4" s="139" t="s">
        <v>6</v>
      </c>
      <c r="H4" s="139" t="s">
        <v>7</v>
      </c>
      <c r="I4" s="139"/>
      <c r="J4" s="139"/>
      <c r="K4" s="139"/>
      <c r="L4" s="139" t="s">
        <v>8</v>
      </c>
      <c r="M4" s="139"/>
      <c r="N4" s="139"/>
      <c r="O4" s="139"/>
      <c r="P4" s="9"/>
      <c r="Q4" s="9"/>
      <c r="R4" s="9"/>
      <c r="S4" s="9"/>
    </row>
    <row r="5" spans="1:19" ht="15" customHeight="1" x14ac:dyDescent="0.25">
      <c r="A5" s="146"/>
      <c r="B5" s="146"/>
      <c r="C5" s="146"/>
      <c r="D5" s="38" t="s">
        <v>9</v>
      </c>
      <c r="E5" s="38" t="s">
        <v>10</v>
      </c>
      <c r="F5" s="38" t="s">
        <v>11</v>
      </c>
      <c r="G5" s="139"/>
      <c r="H5" s="38" t="s">
        <v>12</v>
      </c>
      <c r="I5" s="38" t="s">
        <v>13</v>
      </c>
      <c r="J5" s="38" t="s">
        <v>14</v>
      </c>
      <c r="K5" s="38" t="s">
        <v>15</v>
      </c>
      <c r="L5" s="38" t="s">
        <v>16</v>
      </c>
      <c r="M5" s="39" t="s">
        <v>17</v>
      </c>
      <c r="N5" s="39" t="s">
        <v>18</v>
      </c>
      <c r="O5" s="39" t="s">
        <v>19</v>
      </c>
      <c r="P5" s="9"/>
      <c r="Q5" s="9"/>
      <c r="R5" s="9"/>
      <c r="S5" s="9"/>
    </row>
    <row r="6" spans="1:19" ht="15" customHeight="1" x14ac:dyDescent="0.25">
      <c r="A6" s="140" t="s">
        <v>27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  <c r="P6" s="1"/>
      <c r="Q6" s="9"/>
      <c r="R6" s="9"/>
      <c r="S6" s="9"/>
    </row>
    <row r="7" spans="1:19" ht="15" customHeight="1" x14ac:dyDescent="0.25">
      <c r="A7" s="40">
        <v>496</v>
      </c>
      <c r="B7" s="41" t="s">
        <v>20</v>
      </c>
      <c r="C7" s="42">
        <v>200</v>
      </c>
      <c r="D7" s="43">
        <v>3.6</v>
      </c>
      <c r="E7" s="43">
        <v>3.3</v>
      </c>
      <c r="F7" s="43">
        <v>25</v>
      </c>
      <c r="G7" s="44">
        <v>144</v>
      </c>
      <c r="H7" s="43">
        <v>0.04</v>
      </c>
      <c r="I7" s="43">
        <v>1.3</v>
      </c>
      <c r="J7" s="43">
        <v>0.02</v>
      </c>
      <c r="K7" s="43">
        <v>0</v>
      </c>
      <c r="L7" s="43">
        <v>124</v>
      </c>
      <c r="M7" s="43">
        <v>110</v>
      </c>
      <c r="N7" s="43">
        <v>27</v>
      </c>
      <c r="O7" s="43">
        <v>0.8</v>
      </c>
    </row>
    <row r="8" spans="1:19" ht="15" customHeight="1" x14ac:dyDescent="0.25">
      <c r="A8" s="40">
        <v>109</v>
      </c>
      <c r="B8" s="45" t="s">
        <v>21</v>
      </c>
      <c r="C8" s="72">
        <v>30</v>
      </c>
      <c r="D8" s="44">
        <v>1.98</v>
      </c>
      <c r="E8" s="44">
        <v>0.35</v>
      </c>
      <c r="F8" s="44">
        <v>9.9600000000000009</v>
      </c>
      <c r="G8" s="44">
        <v>52.1</v>
      </c>
      <c r="H8" s="44">
        <v>4.2000000000000003E-2</v>
      </c>
      <c r="I8" s="44">
        <v>0</v>
      </c>
      <c r="J8" s="44">
        <v>0.03</v>
      </c>
      <c r="K8" s="44">
        <v>0.45</v>
      </c>
      <c r="L8" s="44">
        <v>10.5</v>
      </c>
      <c r="M8" s="44">
        <v>47.3</v>
      </c>
      <c r="N8" s="44">
        <v>14</v>
      </c>
      <c r="O8" s="44">
        <v>1.1599999999999999</v>
      </c>
      <c r="P8" s="6"/>
      <c r="Q8" s="10"/>
      <c r="R8" s="10"/>
      <c r="S8" s="10"/>
    </row>
    <row r="9" spans="1:19" ht="15" customHeight="1" x14ac:dyDescent="0.25">
      <c r="A9" s="125">
        <v>106</v>
      </c>
      <c r="B9" s="126" t="s">
        <v>60</v>
      </c>
      <c r="C9" s="8">
        <v>80</v>
      </c>
      <c r="D9" s="127">
        <v>0.88</v>
      </c>
      <c r="E9" s="127">
        <v>0.08</v>
      </c>
      <c r="F9" s="127">
        <v>2.8</v>
      </c>
      <c r="G9" s="127">
        <v>16</v>
      </c>
      <c r="H9" s="128">
        <v>8.0000000000000002E-3</v>
      </c>
      <c r="I9" s="129">
        <v>12</v>
      </c>
      <c r="J9" s="129">
        <v>0</v>
      </c>
      <c r="K9" s="129">
        <v>0.56000000000000005</v>
      </c>
      <c r="L9" s="129">
        <v>8</v>
      </c>
      <c r="M9" s="129">
        <v>28</v>
      </c>
      <c r="N9" s="129">
        <v>12</v>
      </c>
      <c r="O9" s="129">
        <v>0.64</v>
      </c>
      <c r="P9" s="9"/>
      <c r="Q9" s="9"/>
      <c r="R9" s="9"/>
      <c r="S9" s="9"/>
    </row>
    <row r="10" spans="1:19" ht="15" customHeight="1" x14ac:dyDescent="0.25">
      <c r="A10" s="46">
        <v>301</v>
      </c>
      <c r="B10" s="50" t="s">
        <v>22</v>
      </c>
      <c r="C10" s="124">
        <v>170</v>
      </c>
      <c r="D10" s="51">
        <v>14.6</v>
      </c>
      <c r="E10" s="51">
        <v>22.6</v>
      </c>
      <c r="F10" s="51">
        <v>3.92</v>
      </c>
      <c r="G10" s="51">
        <v>277.2</v>
      </c>
      <c r="H10" s="51">
        <v>0.1</v>
      </c>
      <c r="I10" s="51">
        <v>0.52</v>
      </c>
      <c r="J10" s="51">
        <v>0.34</v>
      </c>
      <c r="K10" s="51">
        <v>0.79</v>
      </c>
      <c r="L10" s="48">
        <v>138</v>
      </c>
      <c r="M10" s="48">
        <v>260</v>
      </c>
      <c r="N10" s="48">
        <v>20.8</v>
      </c>
      <c r="O10" s="48">
        <v>2.6</v>
      </c>
      <c r="P10" s="9"/>
      <c r="Q10" s="9"/>
      <c r="R10" s="9"/>
      <c r="S10" s="9"/>
    </row>
    <row r="11" spans="1:19" ht="15" customHeight="1" x14ac:dyDescent="0.25">
      <c r="A11" s="46">
        <v>112</v>
      </c>
      <c r="B11" s="50" t="s">
        <v>55</v>
      </c>
      <c r="C11" s="124">
        <v>100</v>
      </c>
      <c r="D11" s="48">
        <v>0.4</v>
      </c>
      <c r="E11" s="48">
        <v>0.4</v>
      </c>
      <c r="F11" s="48">
        <v>9.8000000000000007</v>
      </c>
      <c r="G11" s="48">
        <v>47</v>
      </c>
      <c r="H11" s="44">
        <v>0.03</v>
      </c>
      <c r="I11" s="44">
        <v>10</v>
      </c>
      <c r="J11" s="44">
        <v>0</v>
      </c>
      <c r="K11" s="44">
        <v>0.2</v>
      </c>
      <c r="L11" s="44">
        <v>16</v>
      </c>
      <c r="M11" s="44">
        <v>11</v>
      </c>
      <c r="N11" s="44">
        <v>9</v>
      </c>
      <c r="O11" s="44">
        <v>2.2000000000000002</v>
      </c>
    </row>
    <row r="12" spans="1:19" ht="15" customHeight="1" x14ac:dyDescent="0.25">
      <c r="A12" s="40">
        <v>108</v>
      </c>
      <c r="B12" s="45" t="s">
        <v>23</v>
      </c>
      <c r="C12" s="72">
        <v>50</v>
      </c>
      <c r="D12" s="44">
        <v>3.85</v>
      </c>
      <c r="E12" s="44">
        <v>0.4</v>
      </c>
      <c r="F12" s="44">
        <v>24.6</v>
      </c>
      <c r="G12" s="44">
        <v>117</v>
      </c>
      <c r="H12" s="44">
        <v>0.05</v>
      </c>
      <c r="I12" s="44">
        <v>0</v>
      </c>
      <c r="J12" s="44">
        <v>0</v>
      </c>
      <c r="K12" s="44">
        <v>0.55000000000000004</v>
      </c>
      <c r="L12" s="44">
        <v>10</v>
      </c>
      <c r="M12" s="44">
        <v>32</v>
      </c>
      <c r="N12" s="44">
        <v>7</v>
      </c>
      <c r="O12" s="44">
        <v>0.5</v>
      </c>
      <c r="P12" s="9"/>
      <c r="Q12" s="9"/>
      <c r="R12" s="9"/>
      <c r="S12" s="9"/>
    </row>
    <row r="13" spans="1:19" ht="15" customHeight="1" x14ac:dyDescent="0.25">
      <c r="A13" s="46"/>
      <c r="B13" s="53" t="s">
        <v>24</v>
      </c>
      <c r="C13" s="54">
        <f>SUM(C7:C12)</f>
        <v>630</v>
      </c>
      <c r="D13" s="55">
        <f t="shared" ref="D13:O13" si="0">SUM(D7:D12)</f>
        <v>25.31</v>
      </c>
      <c r="E13" s="55">
        <f t="shared" si="0"/>
        <v>27.13</v>
      </c>
      <c r="F13" s="55">
        <f t="shared" si="0"/>
        <v>76.080000000000013</v>
      </c>
      <c r="G13" s="55">
        <f t="shared" si="0"/>
        <v>653.29999999999995</v>
      </c>
      <c r="H13" s="55">
        <f t="shared" si="0"/>
        <v>0.27</v>
      </c>
      <c r="I13" s="55">
        <f t="shared" si="0"/>
        <v>23.82</v>
      </c>
      <c r="J13" s="55">
        <f t="shared" si="0"/>
        <v>0.39</v>
      </c>
      <c r="K13" s="55">
        <f t="shared" si="0"/>
        <v>2.5499999999999998</v>
      </c>
      <c r="L13" s="55">
        <f t="shared" si="0"/>
        <v>306.5</v>
      </c>
      <c r="M13" s="55">
        <f t="shared" si="0"/>
        <v>488.3</v>
      </c>
      <c r="N13" s="55">
        <f t="shared" si="0"/>
        <v>89.8</v>
      </c>
      <c r="O13" s="55">
        <f t="shared" si="0"/>
        <v>7.9</v>
      </c>
      <c r="P13" s="9"/>
      <c r="Q13" s="9"/>
      <c r="R13" s="9"/>
      <c r="S13" s="9"/>
    </row>
    <row r="14" spans="1:19" ht="15" customHeight="1" x14ac:dyDescent="0.25">
      <c r="A14" s="56"/>
      <c r="B14" s="53" t="s">
        <v>25</v>
      </c>
      <c r="C14" s="52">
        <v>550</v>
      </c>
      <c r="D14" s="55">
        <v>22.5</v>
      </c>
      <c r="E14" s="55">
        <v>23</v>
      </c>
      <c r="F14" s="55">
        <v>95</v>
      </c>
      <c r="G14" s="55">
        <v>687.7</v>
      </c>
      <c r="H14" s="55">
        <v>0.35</v>
      </c>
      <c r="I14" s="55">
        <v>17.5</v>
      </c>
      <c r="J14" s="55">
        <v>0.22</v>
      </c>
      <c r="K14" s="55">
        <v>2.7</v>
      </c>
      <c r="L14" s="55">
        <v>275</v>
      </c>
      <c r="M14" s="55">
        <v>412</v>
      </c>
      <c r="N14" s="55">
        <v>62.5</v>
      </c>
      <c r="O14" s="55">
        <v>3</v>
      </c>
      <c r="P14" s="9">
        <f>G13*25/G14</f>
        <v>23.74945470408608</v>
      </c>
      <c r="Q14" s="9"/>
      <c r="R14" s="9"/>
      <c r="S14" s="9"/>
    </row>
    <row r="15" spans="1:19" ht="15" customHeight="1" x14ac:dyDescent="0.25">
      <c r="A15" s="57"/>
      <c r="B15" s="58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9"/>
      <c r="Q15" s="9"/>
      <c r="R15" s="9"/>
      <c r="S15" s="9"/>
    </row>
    <row r="16" spans="1:19" ht="15" customHeight="1" x14ac:dyDescent="0.25">
      <c r="A16" s="149" t="s">
        <v>31</v>
      </c>
      <c r="B16" s="149"/>
      <c r="C16" s="35"/>
      <c r="D16" s="37"/>
      <c r="E16" s="150" t="s">
        <v>26</v>
      </c>
      <c r="F16" s="150"/>
      <c r="G16" s="150"/>
      <c r="H16" s="150"/>
      <c r="I16" s="37"/>
      <c r="J16" s="37"/>
      <c r="K16" s="37"/>
      <c r="L16" s="37"/>
      <c r="M16" s="37"/>
      <c r="N16" s="37"/>
      <c r="O16" s="37"/>
      <c r="P16" s="1"/>
      <c r="Q16" s="9"/>
      <c r="R16" s="9"/>
      <c r="S16" s="9"/>
    </row>
    <row r="17" spans="1:19" ht="15" customHeight="1" x14ac:dyDescent="0.25">
      <c r="A17" s="151" t="s">
        <v>58</v>
      </c>
      <c r="B17" s="151"/>
      <c r="C17" s="151"/>
      <c r="D17" s="151"/>
      <c r="E17" s="151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1"/>
      <c r="Q17" s="9"/>
      <c r="R17" s="9"/>
      <c r="S17" s="9"/>
    </row>
    <row r="18" spans="1:19" ht="15" customHeight="1" x14ac:dyDescent="0.25">
      <c r="A18" s="146" t="s">
        <v>2</v>
      </c>
      <c r="B18" s="146" t="s">
        <v>3</v>
      </c>
      <c r="C18" s="146" t="s">
        <v>4</v>
      </c>
      <c r="D18" s="139" t="s">
        <v>5</v>
      </c>
      <c r="E18" s="139"/>
      <c r="F18" s="139"/>
      <c r="G18" s="139" t="s">
        <v>6</v>
      </c>
      <c r="H18" s="139" t="s">
        <v>7</v>
      </c>
      <c r="I18" s="139"/>
      <c r="J18" s="139"/>
      <c r="K18" s="139"/>
      <c r="L18" s="139" t="s">
        <v>8</v>
      </c>
      <c r="M18" s="139"/>
      <c r="N18" s="139"/>
      <c r="O18" s="139"/>
      <c r="P18" s="1"/>
      <c r="Q18" s="9"/>
      <c r="R18" s="9"/>
      <c r="S18" s="9"/>
    </row>
    <row r="19" spans="1:19" ht="15" customHeight="1" x14ac:dyDescent="0.25">
      <c r="A19" s="146"/>
      <c r="B19" s="146"/>
      <c r="C19" s="146"/>
      <c r="D19" s="38" t="s">
        <v>9</v>
      </c>
      <c r="E19" s="38" t="s">
        <v>10</v>
      </c>
      <c r="F19" s="38" t="s">
        <v>11</v>
      </c>
      <c r="G19" s="139"/>
      <c r="H19" s="38" t="s">
        <v>12</v>
      </c>
      <c r="I19" s="38" t="s">
        <v>13</v>
      </c>
      <c r="J19" s="38" t="s">
        <v>14</v>
      </c>
      <c r="K19" s="38" t="s">
        <v>15</v>
      </c>
      <c r="L19" s="38" t="s">
        <v>16</v>
      </c>
      <c r="M19" s="39" t="s">
        <v>17</v>
      </c>
      <c r="N19" s="39" t="s">
        <v>18</v>
      </c>
      <c r="O19" s="39" t="s">
        <v>19</v>
      </c>
      <c r="P19" s="1"/>
      <c r="Q19" s="9"/>
      <c r="R19" s="9"/>
      <c r="S19" s="9"/>
    </row>
    <row r="20" spans="1:19" ht="15" customHeight="1" x14ac:dyDescent="0.25">
      <c r="A20" s="140" t="s">
        <v>27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  <c r="P20" s="1"/>
      <c r="Q20" s="9"/>
      <c r="R20" s="9"/>
      <c r="S20" s="9"/>
    </row>
    <row r="21" spans="1:19" ht="15" customHeight="1" x14ac:dyDescent="0.25">
      <c r="A21" s="46">
        <v>494</v>
      </c>
      <c r="B21" s="50" t="s">
        <v>34</v>
      </c>
      <c r="C21" s="124">
        <v>200</v>
      </c>
      <c r="D21" s="48">
        <v>0.1</v>
      </c>
      <c r="E21" s="48">
        <v>0</v>
      </c>
      <c r="F21" s="48">
        <v>15.2</v>
      </c>
      <c r="G21" s="48">
        <v>61</v>
      </c>
      <c r="H21" s="48">
        <v>0</v>
      </c>
      <c r="I21" s="48">
        <v>2.8</v>
      </c>
      <c r="J21" s="48">
        <v>0</v>
      </c>
      <c r="K21" s="48">
        <v>0</v>
      </c>
      <c r="L21" s="48">
        <v>14.2</v>
      </c>
      <c r="M21" s="48">
        <v>4</v>
      </c>
      <c r="N21" s="48">
        <v>2</v>
      </c>
      <c r="O21" s="48">
        <v>0.4</v>
      </c>
      <c r="P21" s="1"/>
      <c r="Q21" s="9"/>
      <c r="R21" s="9"/>
      <c r="S21" s="9"/>
    </row>
    <row r="22" spans="1:19" ht="15" customHeight="1" x14ac:dyDescent="0.25">
      <c r="A22" s="40">
        <v>109</v>
      </c>
      <c r="B22" s="45" t="s">
        <v>21</v>
      </c>
      <c r="C22" s="72">
        <v>30</v>
      </c>
      <c r="D22" s="44">
        <v>1.98</v>
      </c>
      <c r="E22" s="44">
        <v>0.35</v>
      </c>
      <c r="F22" s="44">
        <v>9.9600000000000009</v>
      </c>
      <c r="G22" s="44">
        <v>52.1</v>
      </c>
      <c r="H22" s="44">
        <v>4.2000000000000003E-2</v>
      </c>
      <c r="I22" s="44">
        <v>0</v>
      </c>
      <c r="J22" s="44">
        <v>0.03</v>
      </c>
      <c r="K22" s="44">
        <v>0.45</v>
      </c>
      <c r="L22" s="44">
        <v>10.5</v>
      </c>
      <c r="M22" s="44">
        <v>47.3</v>
      </c>
      <c r="N22" s="44">
        <v>14</v>
      </c>
      <c r="O22" s="44">
        <v>1.1599999999999999</v>
      </c>
      <c r="P22" s="6"/>
      <c r="Q22" s="10"/>
      <c r="R22" s="10"/>
      <c r="S22" s="10"/>
    </row>
    <row r="23" spans="1:19" ht="15" customHeight="1" x14ac:dyDescent="0.25">
      <c r="A23" s="46">
        <v>106</v>
      </c>
      <c r="B23" s="47" t="s">
        <v>61</v>
      </c>
      <c r="C23" s="124">
        <v>80</v>
      </c>
      <c r="D23" s="48">
        <v>0.64</v>
      </c>
      <c r="E23" s="48">
        <v>0.08</v>
      </c>
      <c r="F23" s="48">
        <v>1.36</v>
      </c>
      <c r="G23" s="48">
        <v>10.4</v>
      </c>
      <c r="H23" s="49">
        <v>1.6E-2</v>
      </c>
      <c r="I23" s="44">
        <v>4</v>
      </c>
      <c r="J23" s="44">
        <v>0</v>
      </c>
      <c r="K23" s="44">
        <v>0.08</v>
      </c>
      <c r="L23" s="44">
        <v>18.399999999999999</v>
      </c>
      <c r="M23" s="44">
        <v>19.2</v>
      </c>
      <c r="N23" s="44">
        <v>11.2</v>
      </c>
      <c r="O23" s="44">
        <v>0.48</v>
      </c>
      <c r="P23" s="1"/>
      <c r="Q23" s="9"/>
      <c r="R23" s="9"/>
      <c r="S23" s="9"/>
    </row>
    <row r="24" spans="1:19" ht="15" customHeight="1" x14ac:dyDescent="0.25">
      <c r="A24" s="46">
        <v>372</v>
      </c>
      <c r="B24" s="61" t="s">
        <v>29</v>
      </c>
      <c r="C24" s="124">
        <v>120</v>
      </c>
      <c r="D24" s="48">
        <v>10.199999999999999</v>
      </c>
      <c r="E24" s="48">
        <v>9.9</v>
      </c>
      <c r="F24" s="48">
        <v>4.8</v>
      </c>
      <c r="G24" s="48">
        <v>150</v>
      </c>
      <c r="H24" s="44">
        <v>0.05</v>
      </c>
      <c r="I24" s="44">
        <v>14.9</v>
      </c>
      <c r="J24" s="44">
        <v>2.4E-2</v>
      </c>
      <c r="K24" s="44">
        <v>0.36</v>
      </c>
      <c r="L24" s="44">
        <v>40.799999999999997</v>
      </c>
      <c r="M24" s="44">
        <v>123</v>
      </c>
      <c r="N24" s="44">
        <v>25.2</v>
      </c>
      <c r="O24" s="44">
        <v>1.8</v>
      </c>
      <c r="P24" s="1"/>
      <c r="Q24" s="9"/>
      <c r="R24" s="9"/>
      <c r="S24" s="9"/>
    </row>
    <row r="25" spans="1:19" ht="15" customHeight="1" x14ac:dyDescent="0.25">
      <c r="A25" s="62">
        <v>429</v>
      </c>
      <c r="B25" s="61" t="s">
        <v>30</v>
      </c>
      <c r="C25" s="131">
        <v>180</v>
      </c>
      <c r="D25" s="63">
        <v>3.78</v>
      </c>
      <c r="E25" s="63">
        <v>7.92</v>
      </c>
      <c r="F25" s="63">
        <v>19.62</v>
      </c>
      <c r="G25" s="63">
        <v>165.6</v>
      </c>
      <c r="H25" s="49">
        <v>0.15</v>
      </c>
      <c r="I25" s="49">
        <v>6.1</v>
      </c>
      <c r="J25" s="49">
        <v>0</v>
      </c>
      <c r="K25" s="49">
        <v>0.18</v>
      </c>
      <c r="L25" s="49">
        <v>47</v>
      </c>
      <c r="M25" s="49">
        <v>102</v>
      </c>
      <c r="N25" s="49">
        <v>34.200000000000003</v>
      </c>
      <c r="O25" s="49">
        <v>1.2</v>
      </c>
      <c r="P25" s="26"/>
      <c r="Q25" s="21"/>
      <c r="R25" s="21"/>
      <c r="S25" s="21"/>
    </row>
    <row r="26" spans="1:19" ht="15" customHeight="1" x14ac:dyDescent="0.25">
      <c r="A26" s="40">
        <v>108</v>
      </c>
      <c r="B26" s="45" t="s">
        <v>23</v>
      </c>
      <c r="C26" s="72">
        <v>40</v>
      </c>
      <c r="D26" s="44">
        <v>2.98</v>
      </c>
      <c r="E26" s="44">
        <v>0.32</v>
      </c>
      <c r="F26" s="44">
        <v>19.399999999999999</v>
      </c>
      <c r="G26" s="44">
        <v>92.69</v>
      </c>
      <c r="H26" s="44">
        <v>0.04</v>
      </c>
      <c r="I26" s="44">
        <v>0</v>
      </c>
      <c r="J26" s="44">
        <v>0</v>
      </c>
      <c r="K26" s="44">
        <v>0.42</v>
      </c>
      <c r="L26" s="44">
        <v>7.89</v>
      </c>
      <c r="M26" s="44">
        <v>25.6</v>
      </c>
      <c r="N26" s="44">
        <v>5.54</v>
      </c>
      <c r="O26" s="44">
        <v>0.42</v>
      </c>
      <c r="P26" s="9"/>
      <c r="Q26" s="9"/>
      <c r="R26" s="9"/>
      <c r="S26" s="9"/>
    </row>
    <row r="27" spans="1:19" ht="15" customHeight="1" x14ac:dyDescent="0.25">
      <c r="A27" s="46">
        <v>590</v>
      </c>
      <c r="B27" s="61" t="s">
        <v>54</v>
      </c>
      <c r="C27" s="52">
        <v>25</v>
      </c>
      <c r="D27" s="48">
        <v>0.7</v>
      </c>
      <c r="E27" s="48">
        <v>0.82</v>
      </c>
      <c r="F27" s="48">
        <v>19.3</v>
      </c>
      <c r="G27" s="48">
        <v>87.5</v>
      </c>
      <c r="H27" s="44">
        <v>0</v>
      </c>
      <c r="I27" s="44">
        <v>0</v>
      </c>
      <c r="J27" s="44">
        <v>0</v>
      </c>
      <c r="K27" s="44">
        <v>0.17</v>
      </c>
      <c r="L27" s="44">
        <v>0.04</v>
      </c>
      <c r="M27" s="44">
        <v>9</v>
      </c>
      <c r="N27" s="44">
        <v>4.0000000000000001E-3</v>
      </c>
      <c r="O27" s="44">
        <v>0.37</v>
      </c>
      <c r="P27" s="16"/>
      <c r="Q27" s="16"/>
      <c r="R27" s="16"/>
      <c r="S27" s="16"/>
    </row>
    <row r="28" spans="1:19" ht="15" customHeight="1" x14ac:dyDescent="0.25">
      <c r="A28" s="46"/>
      <c r="B28" s="53" t="s">
        <v>24</v>
      </c>
      <c r="C28" s="52">
        <f>SUM(C21:C27)</f>
        <v>675</v>
      </c>
      <c r="D28" s="55">
        <f t="shared" ref="D28:O28" si="1">SUM(D21:D27)</f>
        <v>20.38</v>
      </c>
      <c r="E28" s="55">
        <f t="shared" si="1"/>
        <v>19.39</v>
      </c>
      <c r="F28" s="55">
        <f t="shared" si="1"/>
        <v>89.64</v>
      </c>
      <c r="G28" s="55">
        <f t="shared" si="1"/>
        <v>619.29</v>
      </c>
      <c r="H28" s="55">
        <f t="shared" si="1"/>
        <v>0.29799999999999999</v>
      </c>
      <c r="I28" s="55">
        <f t="shared" si="1"/>
        <v>27.799999999999997</v>
      </c>
      <c r="J28" s="55">
        <f t="shared" si="1"/>
        <v>5.3999999999999999E-2</v>
      </c>
      <c r="K28" s="55">
        <f t="shared" si="1"/>
        <v>1.66</v>
      </c>
      <c r="L28" s="55">
        <f t="shared" si="1"/>
        <v>138.82999999999996</v>
      </c>
      <c r="M28" s="55">
        <f t="shared" si="1"/>
        <v>330.1</v>
      </c>
      <c r="N28" s="55">
        <f t="shared" si="1"/>
        <v>92.144000000000005</v>
      </c>
      <c r="O28" s="55">
        <f t="shared" si="1"/>
        <v>5.83</v>
      </c>
      <c r="P28" s="1"/>
      <c r="Q28" s="9"/>
      <c r="R28" s="9"/>
      <c r="S28" s="9"/>
    </row>
    <row r="29" spans="1:19" ht="15" customHeight="1" x14ac:dyDescent="0.25">
      <c r="A29" s="56"/>
      <c r="B29" s="53" t="s">
        <v>25</v>
      </c>
      <c r="C29" s="52">
        <v>550</v>
      </c>
      <c r="D29" s="55">
        <v>22.5</v>
      </c>
      <c r="E29" s="55">
        <v>23</v>
      </c>
      <c r="F29" s="55">
        <v>95</v>
      </c>
      <c r="G29" s="55">
        <v>687.7</v>
      </c>
      <c r="H29" s="55">
        <v>0.35</v>
      </c>
      <c r="I29" s="55">
        <v>17.5</v>
      </c>
      <c r="J29" s="55">
        <v>0.22</v>
      </c>
      <c r="K29" s="55">
        <v>2.7</v>
      </c>
      <c r="L29" s="55">
        <v>275</v>
      </c>
      <c r="M29" s="55">
        <v>412</v>
      </c>
      <c r="N29" s="55">
        <v>62.5</v>
      </c>
      <c r="O29" s="55">
        <v>3</v>
      </c>
      <c r="P29" s="7">
        <f>G28*25/G29</f>
        <v>22.51308710193398</v>
      </c>
      <c r="Q29" s="9"/>
      <c r="R29" s="9"/>
      <c r="S29" s="9"/>
    </row>
    <row r="30" spans="1:19" ht="15" customHeight="1" x14ac:dyDescent="0.25">
      <c r="A30" s="143" t="s">
        <v>59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20"/>
      <c r="Q30" s="20"/>
      <c r="R30" s="20"/>
      <c r="S30" s="20"/>
    </row>
    <row r="31" spans="1:19" ht="15" customHeight="1" x14ac:dyDescent="0.25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20"/>
      <c r="Q31" s="20"/>
      <c r="R31" s="20"/>
      <c r="S31" s="20"/>
    </row>
    <row r="32" spans="1:19" ht="15" customHeight="1" x14ac:dyDescent="0.25">
      <c r="A32" s="34" t="s">
        <v>31</v>
      </c>
      <c r="B32" s="34"/>
      <c r="C32" s="35"/>
      <c r="D32" s="37"/>
      <c r="E32" s="150" t="s">
        <v>33</v>
      </c>
      <c r="F32" s="150"/>
      <c r="G32" s="150"/>
      <c r="H32" s="150"/>
      <c r="I32" s="37"/>
      <c r="J32" s="37"/>
      <c r="K32" s="37"/>
      <c r="L32" s="37"/>
      <c r="M32" s="37"/>
      <c r="N32" s="37"/>
      <c r="O32" s="37"/>
      <c r="P32" s="1"/>
      <c r="Q32" s="9"/>
      <c r="R32" s="9"/>
      <c r="S32" s="9"/>
    </row>
    <row r="33" spans="1:19" ht="15" customHeight="1" x14ac:dyDescent="0.25">
      <c r="A33" s="151" t="s">
        <v>58</v>
      </c>
      <c r="B33" s="151"/>
      <c r="C33" s="151"/>
      <c r="D33" s="151"/>
      <c r="E33" s="151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1"/>
      <c r="Q33" s="9"/>
      <c r="R33" s="9"/>
      <c r="S33" s="9"/>
    </row>
    <row r="34" spans="1:19" ht="15" customHeight="1" x14ac:dyDescent="0.25">
      <c r="A34" s="146" t="s">
        <v>2</v>
      </c>
      <c r="B34" s="146" t="s">
        <v>3</v>
      </c>
      <c r="C34" s="146" t="s">
        <v>4</v>
      </c>
      <c r="D34" s="139" t="s">
        <v>5</v>
      </c>
      <c r="E34" s="139"/>
      <c r="F34" s="139"/>
      <c r="G34" s="139" t="s">
        <v>6</v>
      </c>
      <c r="H34" s="139" t="s">
        <v>7</v>
      </c>
      <c r="I34" s="139"/>
      <c r="J34" s="139"/>
      <c r="K34" s="139"/>
      <c r="L34" s="139" t="s">
        <v>8</v>
      </c>
      <c r="M34" s="139"/>
      <c r="N34" s="139"/>
      <c r="O34" s="139"/>
      <c r="P34" s="2"/>
      <c r="Q34" s="9"/>
      <c r="R34" s="9"/>
      <c r="S34" s="9"/>
    </row>
    <row r="35" spans="1:19" ht="15" customHeight="1" x14ac:dyDescent="0.25">
      <c r="A35" s="146"/>
      <c r="B35" s="146"/>
      <c r="C35" s="146"/>
      <c r="D35" s="38" t="s">
        <v>9</v>
      </c>
      <c r="E35" s="38" t="s">
        <v>10</v>
      </c>
      <c r="F35" s="38" t="s">
        <v>11</v>
      </c>
      <c r="G35" s="139"/>
      <c r="H35" s="38" t="s">
        <v>12</v>
      </c>
      <c r="I35" s="38" t="s">
        <v>13</v>
      </c>
      <c r="J35" s="38" t="s">
        <v>14</v>
      </c>
      <c r="K35" s="38" t="s">
        <v>15</v>
      </c>
      <c r="L35" s="38" t="s">
        <v>16</v>
      </c>
      <c r="M35" s="39" t="s">
        <v>17</v>
      </c>
      <c r="N35" s="39" t="s">
        <v>18</v>
      </c>
      <c r="O35" s="39" t="s">
        <v>19</v>
      </c>
      <c r="P35" s="2"/>
      <c r="Q35" s="9"/>
      <c r="R35" s="9"/>
      <c r="S35" s="9"/>
    </row>
    <row r="36" spans="1:19" ht="15" customHeight="1" x14ac:dyDescent="0.25">
      <c r="A36" s="140" t="s">
        <v>27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  <c r="P36" s="1"/>
      <c r="Q36" s="9"/>
      <c r="R36" s="9"/>
      <c r="S36" s="9"/>
    </row>
    <row r="37" spans="1:19" ht="15" customHeight="1" x14ac:dyDescent="0.25">
      <c r="A37" s="46">
        <v>501</v>
      </c>
      <c r="B37" s="61" t="s">
        <v>28</v>
      </c>
      <c r="C37" s="66">
        <v>200</v>
      </c>
      <c r="D37" s="67">
        <v>3.2</v>
      </c>
      <c r="E37" s="68">
        <v>2.7</v>
      </c>
      <c r="F37" s="67">
        <v>15.9</v>
      </c>
      <c r="G37" s="67">
        <v>79</v>
      </c>
      <c r="H37" s="49">
        <v>0.04</v>
      </c>
      <c r="I37" s="49">
        <v>1.3</v>
      </c>
      <c r="J37" s="44">
        <v>0.02</v>
      </c>
      <c r="K37" s="49">
        <v>0</v>
      </c>
      <c r="L37" s="49">
        <v>126</v>
      </c>
      <c r="M37" s="44">
        <v>90</v>
      </c>
      <c r="N37" s="44">
        <v>14</v>
      </c>
      <c r="O37" s="44">
        <v>0.1</v>
      </c>
    </row>
    <row r="38" spans="1:19" ht="15" customHeight="1" x14ac:dyDescent="0.25">
      <c r="A38" s="46">
        <v>317</v>
      </c>
      <c r="B38" s="61" t="s">
        <v>52</v>
      </c>
      <c r="C38" s="123">
        <v>210</v>
      </c>
      <c r="D38" s="43">
        <v>27.2</v>
      </c>
      <c r="E38" s="43">
        <v>22.11</v>
      </c>
      <c r="F38" s="43">
        <v>56.25</v>
      </c>
      <c r="G38" s="48">
        <v>532.4</v>
      </c>
      <c r="H38" s="44">
        <v>0.128</v>
      </c>
      <c r="I38" s="44">
        <v>85.56</v>
      </c>
      <c r="J38" s="44">
        <v>0.13</v>
      </c>
      <c r="K38" s="44">
        <v>5.16</v>
      </c>
      <c r="L38" s="44">
        <v>330.6</v>
      </c>
      <c r="M38" s="44">
        <v>416.7</v>
      </c>
      <c r="N38" s="44">
        <v>45.8</v>
      </c>
      <c r="O38" s="44">
        <v>1.74</v>
      </c>
      <c r="P38" s="1"/>
      <c r="Q38" s="9"/>
      <c r="R38" s="9"/>
      <c r="S38" s="9"/>
    </row>
    <row r="39" spans="1:19" s="121" customFormat="1" ht="15" customHeight="1" x14ac:dyDescent="0.25">
      <c r="A39" s="62">
        <v>109</v>
      </c>
      <c r="B39" s="61" t="s">
        <v>21</v>
      </c>
      <c r="C39" s="66">
        <v>40</v>
      </c>
      <c r="D39" s="63">
        <v>2.6</v>
      </c>
      <c r="E39" s="63">
        <v>0.46</v>
      </c>
      <c r="F39" s="49">
        <v>13.2</v>
      </c>
      <c r="G39" s="63">
        <v>69.400000000000006</v>
      </c>
      <c r="H39" s="49">
        <v>4.7E-2</v>
      </c>
      <c r="I39" s="49">
        <v>0</v>
      </c>
      <c r="J39" s="49">
        <v>3.7999999999999999E-2</v>
      </c>
      <c r="K39" s="49">
        <v>0.6</v>
      </c>
      <c r="L39" s="49">
        <v>14</v>
      </c>
      <c r="M39" s="49">
        <v>63</v>
      </c>
      <c r="N39" s="49">
        <v>18.600000000000001</v>
      </c>
      <c r="O39" s="49">
        <v>1.54</v>
      </c>
      <c r="P39" s="21"/>
      <c r="Q39" s="21"/>
      <c r="R39" s="21"/>
      <c r="S39" s="21"/>
    </row>
    <row r="40" spans="1:19" ht="15" customHeight="1" x14ac:dyDescent="0.25">
      <c r="A40" s="46">
        <v>112</v>
      </c>
      <c r="B40" s="50" t="s">
        <v>55</v>
      </c>
      <c r="C40" s="52">
        <v>100</v>
      </c>
      <c r="D40" s="48">
        <v>0.4</v>
      </c>
      <c r="E40" s="48">
        <v>0.4</v>
      </c>
      <c r="F40" s="48">
        <v>9.8000000000000007</v>
      </c>
      <c r="G40" s="48">
        <v>47</v>
      </c>
      <c r="H40" s="44">
        <v>0.03</v>
      </c>
      <c r="I40" s="44">
        <v>10</v>
      </c>
      <c r="J40" s="44">
        <v>0</v>
      </c>
      <c r="K40" s="44">
        <v>0.2</v>
      </c>
      <c r="L40" s="44">
        <v>16</v>
      </c>
      <c r="M40" s="44">
        <v>11</v>
      </c>
      <c r="N40" s="44">
        <v>9</v>
      </c>
      <c r="O40" s="44">
        <v>2.2000000000000002</v>
      </c>
    </row>
    <row r="41" spans="1:19" ht="15" customHeight="1" x14ac:dyDescent="0.25">
      <c r="A41" s="46"/>
      <c r="B41" s="53" t="s">
        <v>24</v>
      </c>
      <c r="C41" s="66">
        <f t="shared" ref="C41:O41" si="2">SUM(C37:C40)</f>
        <v>550</v>
      </c>
      <c r="D41" s="70">
        <f t="shared" si="2"/>
        <v>33.4</v>
      </c>
      <c r="E41" s="70">
        <f t="shared" si="2"/>
        <v>25.669999999999998</v>
      </c>
      <c r="F41" s="70">
        <f t="shared" si="2"/>
        <v>95.15</v>
      </c>
      <c r="G41" s="70">
        <f t="shared" si="2"/>
        <v>727.8</v>
      </c>
      <c r="H41" s="70">
        <f t="shared" si="2"/>
        <v>0.24500000000000002</v>
      </c>
      <c r="I41" s="70">
        <f t="shared" si="2"/>
        <v>96.86</v>
      </c>
      <c r="J41" s="70">
        <f t="shared" si="2"/>
        <v>0.188</v>
      </c>
      <c r="K41" s="70">
        <f t="shared" si="2"/>
        <v>5.96</v>
      </c>
      <c r="L41" s="70">
        <f t="shared" si="2"/>
        <v>486.6</v>
      </c>
      <c r="M41" s="70">
        <f t="shared" si="2"/>
        <v>580.70000000000005</v>
      </c>
      <c r="N41" s="70">
        <f t="shared" si="2"/>
        <v>87.4</v>
      </c>
      <c r="O41" s="70">
        <f t="shared" si="2"/>
        <v>5.58</v>
      </c>
      <c r="P41" s="1"/>
      <c r="Q41" s="9"/>
      <c r="R41" s="9"/>
      <c r="S41" s="9"/>
    </row>
    <row r="42" spans="1:19" ht="15" customHeight="1" x14ac:dyDescent="0.25">
      <c r="A42" s="56"/>
      <c r="B42" s="53" t="s">
        <v>25</v>
      </c>
      <c r="C42" s="52">
        <v>550</v>
      </c>
      <c r="D42" s="55">
        <v>22.5</v>
      </c>
      <c r="E42" s="55">
        <v>23</v>
      </c>
      <c r="F42" s="55">
        <v>95</v>
      </c>
      <c r="G42" s="55">
        <v>687.7</v>
      </c>
      <c r="H42" s="55">
        <v>0.35</v>
      </c>
      <c r="I42" s="55">
        <v>17.5</v>
      </c>
      <c r="J42" s="55">
        <v>0.22</v>
      </c>
      <c r="K42" s="55">
        <v>2.7</v>
      </c>
      <c r="L42" s="55">
        <v>275</v>
      </c>
      <c r="M42" s="55">
        <v>412</v>
      </c>
      <c r="N42" s="55">
        <v>62.5</v>
      </c>
      <c r="O42" s="55">
        <v>3</v>
      </c>
      <c r="P42" s="7">
        <f>G41*25/G42</f>
        <v>26.457757743201977</v>
      </c>
      <c r="Q42" s="9"/>
      <c r="R42" s="9"/>
      <c r="S42" s="9"/>
    </row>
    <row r="43" spans="1:19" ht="15" customHeight="1" x14ac:dyDescent="0.25">
      <c r="A43" s="57"/>
      <c r="B43" s="58"/>
      <c r="C43" s="59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7"/>
      <c r="Q43" s="9"/>
      <c r="R43" s="9"/>
      <c r="S43" s="9"/>
    </row>
    <row r="44" spans="1:19" ht="15" customHeight="1" x14ac:dyDescent="0.25">
      <c r="A44" s="149" t="s">
        <v>31</v>
      </c>
      <c r="B44" s="149"/>
      <c r="C44" s="35"/>
      <c r="D44" s="37"/>
      <c r="E44" s="150" t="s">
        <v>32</v>
      </c>
      <c r="F44" s="150"/>
      <c r="G44" s="150"/>
      <c r="H44" s="150"/>
      <c r="I44" s="37"/>
      <c r="J44" s="37"/>
      <c r="K44" s="37"/>
      <c r="L44" s="37"/>
      <c r="M44" s="37"/>
      <c r="N44" s="37"/>
      <c r="O44" s="37"/>
      <c r="P44" s="1"/>
      <c r="Q44" s="9"/>
      <c r="R44" s="9"/>
      <c r="S44" s="9"/>
    </row>
    <row r="45" spans="1:19" ht="15" customHeight="1" x14ac:dyDescent="0.25">
      <c r="A45" s="151" t="s">
        <v>58</v>
      </c>
      <c r="B45" s="151"/>
      <c r="C45" s="151"/>
      <c r="D45" s="151"/>
      <c r="E45" s="151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1"/>
      <c r="Q45" s="9"/>
      <c r="R45" s="9"/>
      <c r="S45" s="9"/>
    </row>
    <row r="46" spans="1:19" ht="15" customHeight="1" x14ac:dyDescent="0.25">
      <c r="A46" s="157" t="s">
        <v>2</v>
      </c>
      <c r="B46" s="157" t="s">
        <v>3</v>
      </c>
      <c r="C46" s="146" t="s">
        <v>4</v>
      </c>
      <c r="D46" s="152" t="s">
        <v>5</v>
      </c>
      <c r="E46" s="153"/>
      <c r="F46" s="154"/>
      <c r="G46" s="159" t="s">
        <v>6</v>
      </c>
      <c r="H46" s="152" t="s">
        <v>7</v>
      </c>
      <c r="I46" s="153"/>
      <c r="J46" s="153"/>
      <c r="K46" s="154"/>
      <c r="L46" s="152" t="s">
        <v>8</v>
      </c>
      <c r="M46" s="153"/>
      <c r="N46" s="153"/>
      <c r="O46" s="154"/>
      <c r="P46" s="1"/>
      <c r="Q46" s="9"/>
      <c r="R46" s="9"/>
      <c r="S46" s="9"/>
    </row>
    <row r="47" spans="1:19" ht="15" customHeight="1" x14ac:dyDescent="0.25">
      <c r="A47" s="158"/>
      <c r="B47" s="158"/>
      <c r="C47" s="146"/>
      <c r="D47" s="38" t="s">
        <v>9</v>
      </c>
      <c r="E47" s="38" t="s">
        <v>10</v>
      </c>
      <c r="F47" s="38" t="s">
        <v>11</v>
      </c>
      <c r="G47" s="160"/>
      <c r="H47" s="38" t="s">
        <v>12</v>
      </c>
      <c r="I47" s="38" t="s">
        <v>13</v>
      </c>
      <c r="J47" s="38" t="s">
        <v>14</v>
      </c>
      <c r="K47" s="38" t="s">
        <v>15</v>
      </c>
      <c r="L47" s="38" t="s">
        <v>16</v>
      </c>
      <c r="M47" s="39" t="s">
        <v>17</v>
      </c>
      <c r="N47" s="39" t="s">
        <v>18</v>
      </c>
      <c r="O47" s="39" t="s">
        <v>19</v>
      </c>
      <c r="P47" s="1"/>
      <c r="Q47" s="9"/>
      <c r="R47" s="9"/>
      <c r="S47" s="9"/>
    </row>
    <row r="48" spans="1:19" ht="15" customHeight="1" x14ac:dyDescent="0.25">
      <c r="A48" s="140" t="s">
        <v>27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  <c r="P48" s="1"/>
      <c r="Q48" s="9"/>
      <c r="R48" s="9"/>
      <c r="S48" s="9"/>
    </row>
    <row r="49" spans="1:19" ht="15" customHeight="1" x14ac:dyDescent="0.25">
      <c r="A49" s="71">
        <v>518</v>
      </c>
      <c r="B49" s="41" t="s">
        <v>37</v>
      </c>
      <c r="C49" s="72">
        <v>200</v>
      </c>
      <c r="D49" s="44">
        <v>1</v>
      </c>
      <c r="E49" s="44">
        <v>0.2</v>
      </c>
      <c r="F49" s="44">
        <v>0.2</v>
      </c>
      <c r="G49" s="44">
        <v>92</v>
      </c>
      <c r="H49" s="44">
        <v>0.02</v>
      </c>
      <c r="I49" s="44">
        <v>4</v>
      </c>
      <c r="J49" s="44">
        <v>0</v>
      </c>
      <c r="K49" s="44">
        <v>0</v>
      </c>
      <c r="L49" s="44">
        <v>7</v>
      </c>
      <c r="M49" s="44">
        <v>0</v>
      </c>
      <c r="N49" s="44">
        <v>0</v>
      </c>
      <c r="O49" s="44">
        <v>2.8</v>
      </c>
      <c r="P49" s="13"/>
    </row>
    <row r="50" spans="1:19" ht="15" customHeight="1" x14ac:dyDescent="0.25">
      <c r="A50" s="40">
        <v>109</v>
      </c>
      <c r="B50" s="45" t="s">
        <v>21</v>
      </c>
      <c r="C50" s="72">
        <v>30</v>
      </c>
      <c r="D50" s="44">
        <v>1.98</v>
      </c>
      <c r="E50" s="44">
        <v>0.35</v>
      </c>
      <c r="F50" s="44">
        <v>9.9600000000000009</v>
      </c>
      <c r="G50" s="44">
        <v>52.1</v>
      </c>
      <c r="H50" s="44">
        <v>4.2000000000000003E-2</v>
      </c>
      <c r="I50" s="44">
        <v>0</v>
      </c>
      <c r="J50" s="44">
        <v>0.03</v>
      </c>
      <c r="K50" s="44">
        <v>0.45</v>
      </c>
      <c r="L50" s="44">
        <v>10.5</v>
      </c>
      <c r="M50" s="44">
        <v>47.3</v>
      </c>
      <c r="N50" s="44">
        <v>14</v>
      </c>
      <c r="O50" s="44">
        <v>1.1599999999999999</v>
      </c>
      <c r="P50" s="6"/>
      <c r="Q50" s="10"/>
      <c r="R50" s="10"/>
      <c r="S50" s="10"/>
    </row>
    <row r="51" spans="1:19" ht="15" customHeight="1" x14ac:dyDescent="0.25">
      <c r="A51" s="46">
        <v>106</v>
      </c>
      <c r="B51" s="47" t="s">
        <v>61</v>
      </c>
      <c r="C51" s="124">
        <v>80</v>
      </c>
      <c r="D51" s="48">
        <v>0.64</v>
      </c>
      <c r="E51" s="48">
        <v>0.08</v>
      </c>
      <c r="F51" s="48">
        <v>1.36</v>
      </c>
      <c r="G51" s="48">
        <v>10.4</v>
      </c>
      <c r="H51" s="49">
        <v>1.6E-2</v>
      </c>
      <c r="I51" s="44">
        <v>4</v>
      </c>
      <c r="J51" s="44">
        <v>0</v>
      </c>
      <c r="K51" s="44">
        <v>0.08</v>
      </c>
      <c r="L51" s="44">
        <v>18.399999999999999</v>
      </c>
      <c r="M51" s="44">
        <v>19.2</v>
      </c>
      <c r="N51" s="44">
        <v>11.2</v>
      </c>
      <c r="O51" s="44">
        <v>0.48</v>
      </c>
      <c r="P51" s="11"/>
      <c r="Q51" s="11"/>
      <c r="R51" s="11"/>
      <c r="S51" s="11"/>
    </row>
    <row r="52" spans="1:19" ht="15" customHeight="1" x14ac:dyDescent="0.25">
      <c r="A52" s="40">
        <v>406</v>
      </c>
      <c r="B52" s="73" t="s">
        <v>38</v>
      </c>
      <c r="C52" s="72">
        <v>250</v>
      </c>
      <c r="D52" s="74">
        <v>19</v>
      </c>
      <c r="E52" s="74">
        <v>18.899999999999999</v>
      </c>
      <c r="F52" s="74">
        <v>45</v>
      </c>
      <c r="G52" s="74">
        <v>427.3</v>
      </c>
      <c r="H52" s="74">
        <v>3.5000000000000003E-2</v>
      </c>
      <c r="I52" s="74">
        <v>1.47</v>
      </c>
      <c r="J52" s="74">
        <v>1.0999999999999999E-2</v>
      </c>
      <c r="K52" s="74">
        <v>6.42</v>
      </c>
      <c r="L52" s="74">
        <v>39.299999999999997</v>
      </c>
      <c r="M52" s="74">
        <v>157</v>
      </c>
      <c r="N52" s="74">
        <v>36.799999999999997</v>
      </c>
      <c r="O52" s="74">
        <v>1.5</v>
      </c>
      <c r="P52" s="17"/>
      <c r="Q52" s="17"/>
      <c r="R52" s="17"/>
      <c r="S52" s="17"/>
    </row>
    <row r="53" spans="1:19" ht="15" customHeight="1" x14ac:dyDescent="0.25">
      <c r="A53" s="40">
        <v>108</v>
      </c>
      <c r="B53" s="45" t="s">
        <v>23</v>
      </c>
      <c r="C53" s="72">
        <v>50</v>
      </c>
      <c r="D53" s="44">
        <v>3.85</v>
      </c>
      <c r="E53" s="44">
        <v>0.4</v>
      </c>
      <c r="F53" s="44">
        <v>24.6</v>
      </c>
      <c r="G53" s="44">
        <v>117</v>
      </c>
      <c r="H53" s="44">
        <v>0.05</v>
      </c>
      <c r="I53" s="44">
        <v>0</v>
      </c>
      <c r="J53" s="44">
        <v>0</v>
      </c>
      <c r="K53" s="44">
        <v>0.55000000000000004</v>
      </c>
      <c r="L53" s="44">
        <v>10</v>
      </c>
      <c r="M53" s="44">
        <v>32</v>
      </c>
      <c r="N53" s="44">
        <v>7</v>
      </c>
      <c r="O53" s="44">
        <v>0.5</v>
      </c>
      <c r="P53" s="9"/>
      <c r="Q53" s="9"/>
      <c r="R53" s="9"/>
      <c r="S53" s="9"/>
    </row>
    <row r="54" spans="1:19" ht="15" customHeight="1" x14ac:dyDescent="0.25">
      <c r="A54" s="45"/>
      <c r="B54" s="53" t="s">
        <v>24</v>
      </c>
      <c r="C54" s="52">
        <f t="shared" ref="C54:O54" si="3">SUM(C49:C53)</f>
        <v>610</v>
      </c>
      <c r="D54" s="55">
        <f t="shared" si="3"/>
        <v>26.470000000000002</v>
      </c>
      <c r="E54" s="55">
        <f t="shared" si="3"/>
        <v>19.929999999999996</v>
      </c>
      <c r="F54" s="55">
        <f t="shared" si="3"/>
        <v>81.12</v>
      </c>
      <c r="G54" s="55">
        <f t="shared" si="3"/>
        <v>698.8</v>
      </c>
      <c r="H54" s="55">
        <f t="shared" si="3"/>
        <v>0.16300000000000001</v>
      </c>
      <c r="I54" s="55">
        <f t="shared" si="3"/>
        <v>9.4700000000000006</v>
      </c>
      <c r="J54" s="55">
        <f t="shared" si="3"/>
        <v>4.0999999999999995E-2</v>
      </c>
      <c r="K54" s="55">
        <f t="shared" si="3"/>
        <v>7.5</v>
      </c>
      <c r="L54" s="55">
        <f t="shared" si="3"/>
        <v>85.199999999999989</v>
      </c>
      <c r="M54" s="55">
        <f t="shared" si="3"/>
        <v>255.5</v>
      </c>
      <c r="N54" s="55">
        <f t="shared" si="3"/>
        <v>69</v>
      </c>
      <c r="O54" s="55">
        <f t="shared" si="3"/>
        <v>6.4399999999999995</v>
      </c>
      <c r="P54" s="4"/>
      <c r="Q54" s="4"/>
      <c r="R54" s="4"/>
      <c r="S54" s="4"/>
    </row>
    <row r="55" spans="1:19" ht="15" customHeight="1" x14ac:dyDescent="0.25">
      <c r="A55" s="56"/>
      <c r="B55" s="53" t="s">
        <v>25</v>
      </c>
      <c r="C55" s="52">
        <v>550</v>
      </c>
      <c r="D55" s="55">
        <v>22.5</v>
      </c>
      <c r="E55" s="55">
        <v>23</v>
      </c>
      <c r="F55" s="55">
        <v>95</v>
      </c>
      <c r="G55" s="55">
        <v>687.7</v>
      </c>
      <c r="H55" s="55">
        <v>0.35</v>
      </c>
      <c r="I55" s="55">
        <v>17.5</v>
      </c>
      <c r="J55" s="55">
        <v>0.22</v>
      </c>
      <c r="K55" s="55">
        <v>2.7</v>
      </c>
      <c r="L55" s="55">
        <v>275</v>
      </c>
      <c r="M55" s="55">
        <v>412</v>
      </c>
      <c r="N55" s="55">
        <v>62.5</v>
      </c>
      <c r="O55" s="55">
        <v>3</v>
      </c>
      <c r="P55" s="7">
        <f>G54*25/G55</f>
        <v>25.403518976297804</v>
      </c>
      <c r="Q55" s="10"/>
      <c r="R55" s="10"/>
      <c r="S55" s="10"/>
    </row>
    <row r="56" spans="1:19" ht="15" customHeight="1" x14ac:dyDescent="0.25">
      <c r="A56" s="143" t="s">
        <v>59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20"/>
      <c r="Q56" s="20"/>
      <c r="R56" s="20"/>
      <c r="S56" s="20"/>
    </row>
    <row r="57" spans="1:19" ht="15" customHeight="1" x14ac:dyDescent="0.25">
      <c r="A57" s="64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20"/>
      <c r="Q57" s="20"/>
      <c r="R57" s="20"/>
      <c r="S57" s="20"/>
    </row>
    <row r="58" spans="1:19" ht="15" customHeight="1" x14ac:dyDescent="0.25">
      <c r="A58" s="34" t="s">
        <v>36</v>
      </c>
      <c r="B58" s="34"/>
      <c r="C58" s="35"/>
      <c r="D58" s="37"/>
      <c r="E58" s="150" t="s">
        <v>39</v>
      </c>
      <c r="F58" s="150"/>
      <c r="G58" s="150"/>
      <c r="H58" s="150"/>
      <c r="I58" s="37"/>
      <c r="J58" s="37"/>
      <c r="K58" s="37"/>
      <c r="L58" s="37"/>
      <c r="M58" s="37"/>
      <c r="N58" s="37"/>
      <c r="O58" s="37"/>
      <c r="P58" s="1"/>
      <c r="Q58" s="9"/>
      <c r="R58" s="9"/>
      <c r="S58" s="9"/>
    </row>
    <row r="59" spans="1:19" ht="15" customHeight="1" x14ac:dyDescent="0.25">
      <c r="A59" s="151" t="s">
        <v>58</v>
      </c>
      <c r="B59" s="151"/>
      <c r="C59" s="151"/>
      <c r="D59" s="151"/>
      <c r="E59" s="151"/>
      <c r="F59" s="36"/>
      <c r="G59" s="37"/>
      <c r="H59" s="37"/>
      <c r="I59" s="37"/>
      <c r="J59" s="37"/>
      <c r="K59" s="37"/>
      <c r="L59" s="37"/>
      <c r="M59" s="37"/>
      <c r="N59" s="37"/>
      <c r="O59" s="37"/>
      <c r="P59" s="1"/>
      <c r="Q59" s="9"/>
      <c r="R59" s="9"/>
      <c r="S59" s="9"/>
    </row>
    <row r="60" spans="1:19" ht="15" customHeight="1" x14ac:dyDescent="0.25">
      <c r="A60" s="146" t="s">
        <v>2</v>
      </c>
      <c r="B60" s="146" t="s">
        <v>3</v>
      </c>
      <c r="C60" s="146" t="s">
        <v>4</v>
      </c>
      <c r="D60" s="139" t="s">
        <v>5</v>
      </c>
      <c r="E60" s="139"/>
      <c r="F60" s="139"/>
      <c r="G60" s="139" t="s">
        <v>6</v>
      </c>
      <c r="H60" s="139" t="s">
        <v>7</v>
      </c>
      <c r="I60" s="139"/>
      <c r="J60" s="139"/>
      <c r="K60" s="139"/>
      <c r="L60" s="139" t="s">
        <v>8</v>
      </c>
      <c r="M60" s="139"/>
      <c r="N60" s="139"/>
      <c r="O60" s="139"/>
      <c r="P60" s="1"/>
      <c r="Q60" s="9"/>
      <c r="R60" s="9"/>
      <c r="S60" s="9"/>
    </row>
    <row r="61" spans="1:19" ht="15" customHeight="1" x14ac:dyDescent="0.25">
      <c r="A61" s="146"/>
      <c r="B61" s="146"/>
      <c r="C61" s="146"/>
      <c r="D61" s="38" t="s">
        <v>9</v>
      </c>
      <c r="E61" s="38" t="s">
        <v>10</v>
      </c>
      <c r="F61" s="38" t="s">
        <v>11</v>
      </c>
      <c r="G61" s="139"/>
      <c r="H61" s="38" t="s">
        <v>12</v>
      </c>
      <c r="I61" s="38" t="s">
        <v>13</v>
      </c>
      <c r="J61" s="38" t="s">
        <v>14</v>
      </c>
      <c r="K61" s="38" t="s">
        <v>15</v>
      </c>
      <c r="L61" s="38" t="s">
        <v>16</v>
      </c>
      <c r="M61" s="39" t="s">
        <v>17</v>
      </c>
      <c r="N61" s="39" t="s">
        <v>18</v>
      </c>
      <c r="O61" s="39" t="s">
        <v>19</v>
      </c>
      <c r="P61" s="1"/>
      <c r="Q61" s="9"/>
      <c r="R61" s="9"/>
      <c r="S61" s="9"/>
    </row>
    <row r="62" spans="1:19" ht="15" customHeight="1" x14ac:dyDescent="0.25">
      <c r="A62" s="147" t="s">
        <v>27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"/>
      <c r="Q62" s="9"/>
      <c r="R62" s="9"/>
      <c r="S62" s="9"/>
    </row>
    <row r="63" spans="1:19" ht="15" customHeight="1" x14ac:dyDescent="0.25">
      <c r="A63" s="40">
        <v>496</v>
      </c>
      <c r="B63" s="41" t="s">
        <v>20</v>
      </c>
      <c r="C63" s="72">
        <v>200</v>
      </c>
      <c r="D63" s="43">
        <v>3.6</v>
      </c>
      <c r="E63" s="43">
        <v>3.3</v>
      </c>
      <c r="F63" s="43">
        <v>25</v>
      </c>
      <c r="G63" s="44">
        <v>144</v>
      </c>
      <c r="H63" s="43">
        <v>0.04</v>
      </c>
      <c r="I63" s="43">
        <v>1.3</v>
      </c>
      <c r="J63" s="43">
        <v>0.02</v>
      </c>
      <c r="K63" s="43">
        <v>0</v>
      </c>
      <c r="L63" s="43">
        <v>124</v>
      </c>
      <c r="M63" s="43">
        <v>110</v>
      </c>
      <c r="N63" s="43">
        <v>27</v>
      </c>
      <c r="O63" s="43">
        <v>0.8</v>
      </c>
      <c r="P63">
        <f>G68*25/G69</f>
        <v>26.824196597353495</v>
      </c>
    </row>
    <row r="64" spans="1:19" ht="15" customHeight="1" x14ac:dyDescent="0.25">
      <c r="A64" s="40">
        <v>109</v>
      </c>
      <c r="B64" s="45" t="s">
        <v>21</v>
      </c>
      <c r="C64" s="72">
        <v>30</v>
      </c>
      <c r="D64" s="44">
        <v>1.98</v>
      </c>
      <c r="E64" s="44">
        <v>0.35</v>
      </c>
      <c r="F64" s="44">
        <v>9.9600000000000009</v>
      </c>
      <c r="G64" s="44">
        <v>52.1</v>
      </c>
      <c r="H64" s="44">
        <v>4.2000000000000003E-2</v>
      </c>
      <c r="I64" s="44">
        <v>0</v>
      </c>
      <c r="J64" s="44">
        <v>0.03</v>
      </c>
      <c r="K64" s="44">
        <v>0.45</v>
      </c>
      <c r="L64" s="44">
        <v>10.5</v>
      </c>
      <c r="M64" s="44">
        <v>47.3</v>
      </c>
      <c r="N64" s="44">
        <v>14</v>
      </c>
      <c r="O64" s="44">
        <v>1.1599999999999999</v>
      </c>
      <c r="P64" s="6"/>
      <c r="Q64" s="10"/>
      <c r="R64" s="10"/>
      <c r="S64" s="10"/>
    </row>
    <row r="65" spans="1:19" ht="15" customHeight="1" x14ac:dyDescent="0.25">
      <c r="A65" s="46">
        <v>381</v>
      </c>
      <c r="B65" s="75" t="s">
        <v>41</v>
      </c>
      <c r="C65" s="124">
        <v>130</v>
      </c>
      <c r="D65" s="43">
        <v>18.12</v>
      </c>
      <c r="E65" s="43">
        <v>18.600000000000001</v>
      </c>
      <c r="F65" s="43">
        <v>16.38</v>
      </c>
      <c r="G65" s="76">
        <v>305.68</v>
      </c>
      <c r="H65" s="43">
        <v>0.09</v>
      </c>
      <c r="I65" s="43">
        <v>0.47</v>
      </c>
      <c r="J65" s="43">
        <v>4.9000000000000002E-2</v>
      </c>
      <c r="K65" s="43">
        <v>0.56000000000000005</v>
      </c>
      <c r="L65" s="43">
        <v>40.35</v>
      </c>
      <c r="M65" s="43">
        <v>189.62</v>
      </c>
      <c r="N65" s="43">
        <v>28</v>
      </c>
      <c r="O65" s="43">
        <v>2.91</v>
      </c>
      <c r="P65" s="14" t="s">
        <v>9</v>
      </c>
      <c r="Q65" s="8" t="s">
        <v>10</v>
      </c>
      <c r="R65" s="8" t="s">
        <v>11</v>
      </c>
      <c r="S65" s="8" t="s">
        <v>43</v>
      </c>
    </row>
    <row r="66" spans="1:19" ht="15" customHeight="1" x14ac:dyDescent="0.25">
      <c r="A66" s="46">
        <v>429</v>
      </c>
      <c r="B66" s="61" t="s">
        <v>30</v>
      </c>
      <c r="C66" s="104">
        <v>180</v>
      </c>
      <c r="D66" s="48">
        <v>0.7</v>
      </c>
      <c r="E66" s="48">
        <v>0.54</v>
      </c>
      <c r="F66" s="48">
        <v>19.5</v>
      </c>
      <c r="G66" s="48">
        <v>165.6</v>
      </c>
      <c r="H66" s="44">
        <v>0.15</v>
      </c>
      <c r="I66" s="44">
        <v>6.1</v>
      </c>
      <c r="J66" s="44">
        <v>0</v>
      </c>
      <c r="K66" s="44">
        <v>0.18</v>
      </c>
      <c r="L66" s="44">
        <v>47</v>
      </c>
      <c r="M66" s="44">
        <v>102</v>
      </c>
      <c r="N66" s="44">
        <v>34.200000000000003</v>
      </c>
      <c r="O66" s="44">
        <v>1.2</v>
      </c>
      <c r="P66" s="27">
        <f>SUM(D13+D28+D41+D54+D68)</f>
        <v>132.26</v>
      </c>
      <c r="Q66" s="24">
        <f>SUM(E13+E28+E41+E54+E68)</f>
        <v>115.14999999999999</v>
      </c>
      <c r="R66" s="24">
        <f>SUM(F13+F28+F41+F54+F68)</f>
        <v>427.53000000000003</v>
      </c>
      <c r="S66" s="24">
        <f>SUM(G13+G28+G41+G54+G68)</f>
        <v>3437.0699999999997</v>
      </c>
    </row>
    <row r="67" spans="1:19" s="121" customFormat="1" ht="15" customHeight="1" x14ac:dyDescent="0.25">
      <c r="A67" s="105">
        <v>108</v>
      </c>
      <c r="B67" s="41" t="s">
        <v>23</v>
      </c>
      <c r="C67" s="132">
        <v>30</v>
      </c>
      <c r="D67" s="49">
        <v>2.2999999999999998</v>
      </c>
      <c r="E67" s="49">
        <v>0.24</v>
      </c>
      <c r="F67" s="49">
        <v>14.7</v>
      </c>
      <c r="G67" s="49">
        <v>70.5</v>
      </c>
      <c r="H67" s="49">
        <v>0.03</v>
      </c>
      <c r="I67" s="49">
        <v>0</v>
      </c>
      <c r="J67" s="49">
        <v>0</v>
      </c>
      <c r="K67" s="49">
        <v>0.32</v>
      </c>
      <c r="L67" s="49">
        <v>6</v>
      </c>
      <c r="M67" s="49">
        <v>19.399999999999999</v>
      </c>
      <c r="N67" s="49">
        <v>4.2</v>
      </c>
      <c r="O67" s="49">
        <v>0.32</v>
      </c>
      <c r="P67" s="122">
        <f>P66/5</f>
        <v>26.451999999999998</v>
      </c>
      <c r="Q67" s="12">
        <f>Q66/5</f>
        <v>23.029999999999998</v>
      </c>
      <c r="R67" s="12">
        <f>R66/5</f>
        <v>85.506</v>
      </c>
      <c r="S67" s="12">
        <f>S66/5</f>
        <v>687.41399999999999</v>
      </c>
    </row>
    <row r="68" spans="1:19" ht="15" customHeight="1" x14ac:dyDescent="0.25">
      <c r="A68" s="46"/>
      <c r="B68" s="53" t="s">
        <v>24</v>
      </c>
      <c r="C68" s="52">
        <f t="shared" ref="C68:O68" si="4">SUM(C63:C67)</f>
        <v>570</v>
      </c>
      <c r="D68" s="55">
        <f t="shared" si="4"/>
        <v>26.700000000000003</v>
      </c>
      <c r="E68" s="55">
        <f t="shared" si="4"/>
        <v>23.029999999999998</v>
      </c>
      <c r="F68" s="55">
        <f t="shared" si="4"/>
        <v>85.54</v>
      </c>
      <c r="G68" s="55">
        <f t="shared" si="4"/>
        <v>737.88</v>
      </c>
      <c r="H68" s="55">
        <f t="shared" si="4"/>
        <v>0.35199999999999998</v>
      </c>
      <c r="I68" s="55">
        <f t="shared" si="4"/>
        <v>7.8699999999999992</v>
      </c>
      <c r="J68" s="55">
        <f t="shared" si="4"/>
        <v>9.9000000000000005E-2</v>
      </c>
      <c r="K68" s="55">
        <f t="shared" si="4"/>
        <v>1.51</v>
      </c>
      <c r="L68" s="55">
        <f t="shared" si="4"/>
        <v>227.85</v>
      </c>
      <c r="M68" s="55">
        <f t="shared" si="4"/>
        <v>468.32</v>
      </c>
      <c r="N68" s="55">
        <f t="shared" si="4"/>
        <v>107.4</v>
      </c>
      <c r="O68" s="55">
        <f t="shared" si="4"/>
        <v>6.3900000000000006</v>
      </c>
      <c r="P68" s="28">
        <v>22.5</v>
      </c>
      <c r="Q68" s="18">
        <v>23</v>
      </c>
      <c r="R68" s="18">
        <v>95</v>
      </c>
      <c r="S68" s="18">
        <v>687.7</v>
      </c>
    </row>
    <row r="69" spans="1:19" ht="15" customHeight="1" x14ac:dyDescent="0.25">
      <c r="A69" s="56"/>
      <c r="B69" s="53" t="s">
        <v>25</v>
      </c>
      <c r="C69" s="52">
        <v>550</v>
      </c>
      <c r="D69" s="55">
        <v>22.5</v>
      </c>
      <c r="E69" s="55">
        <v>23</v>
      </c>
      <c r="F69" s="55">
        <v>95</v>
      </c>
      <c r="G69" s="55">
        <v>687.7</v>
      </c>
      <c r="H69" s="55">
        <v>0.35</v>
      </c>
      <c r="I69" s="55">
        <v>17.5</v>
      </c>
      <c r="J69" s="55">
        <v>0.22</v>
      </c>
      <c r="K69" s="55">
        <v>2.7</v>
      </c>
      <c r="L69" s="55">
        <v>275</v>
      </c>
      <c r="M69" s="55">
        <v>412</v>
      </c>
      <c r="N69" s="55">
        <v>62.5</v>
      </c>
      <c r="O69" s="55">
        <v>3</v>
      </c>
      <c r="P69" s="29">
        <f>SUM(P67*100/P68)</f>
        <v>117.56444444444443</v>
      </c>
      <c r="Q69" s="25">
        <f>SUM(Q67*100/Q68)</f>
        <v>100.13043478260867</v>
      </c>
      <c r="R69" s="25">
        <f>SUM(R67*100/R68)</f>
        <v>90.006315789473689</v>
      </c>
      <c r="S69" s="25">
        <f>SUM(S67*100/S68)</f>
        <v>99.958412098298666</v>
      </c>
    </row>
    <row r="70" spans="1:19" ht="15" customHeight="1" x14ac:dyDescent="0.25">
      <c r="A70" s="57"/>
      <c r="B70" s="58"/>
      <c r="C70" s="59"/>
      <c r="D70" s="77"/>
      <c r="E70" s="77"/>
      <c r="F70" s="77"/>
      <c r="G70" s="77"/>
      <c r="H70" s="77"/>
      <c r="I70" s="60"/>
      <c r="J70" s="60"/>
      <c r="K70" s="60"/>
      <c r="L70" s="60"/>
      <c r="M70" s="60"/>
      <c r="N70" s="60"/>
      <c r="O70" s="60"/>
      <c r="P70" s="7"/>
      <c r="Q70" s="1"/>
      <c r="R70" s="1"/>
      <c r="S70" s="1"/>
    </row>
    <row r="71" spans="1:19" ht="15" customHeight="1" x14ac:dyDescent="0.25">
      <c r="A71" s="34" t="s">
        <v>36</v>
      </c>
      <c r="B71" s="34"/>
      <c r="C71" s="35"/>
      <c r="D71" s="37"/>
      <c r="E71" s="150" t="s">
        <v>1</v>
      </c>
      <c r="F71" s="150"/>
      <c r="G71" s="150"/>
      <c r="H71" s="150"/>
      <c r="I71" s="37"/>
      <c r="J71" s="37"/>
      <c r="K71" s="37"/>
      <c r="L71" s="37"/>
      <c r="M71" s="37"/>
      <c r="N71" s="37"/>
      <c r="O71" s="37"/>
      <c r="P71" s="1"/>
      <c r="Q71" s="9"/>
      <c r="R71" s="9"/>
      <c r="S71" s="9"/>
    </row>
    <row r="72" spans="1:19" ht="15" customHeight="1" x14ac:dyDescent="0.25">
      <c r="A72" s="151" t="s">
        <v>58</v>
      </c>
      <c r="B72" s="151"/>
      <c r="C72" s="151"/>
      <c r="D72" s="151"/>
      <c r="E72" s="151"/>
      <c r="F72" s="36"/>
      <c r="G72" s="37"/>
      <c r="H72" s="37"/>
      <c r="I72" s="37"/>
      <c r="J72" s="37"/>
      <c r="K72" s="37"/>
      <c r="L72" s="37"/>
      <c r="M72" s="37"/>
      <c r="N72" s="37"/>
      <c r="O72" s="37"/>
      <c r="P72" s="1"/>
      <c r="Q72" s="9"/>
      <c r="R72" s="9"/>
      <c r="S72" s="9"/>
    </row>
    <row r="73" spans="1:19" ht="15" customHeight="1" x14ac:dyDescent="0.25">
      <c r="A73" s="157" t="s">
        <v>2</v>
      </c>
      <c r="B73" s="161" t="s">
        <v>3</v>
      </c>
      <c r="C73" s="146" t="s">
        <v>4</v>
      </c>
      <c r="D73" s="162" t="s">
        <v>5</v>
      </c>
      <c r="E73" s="162"/>
      <c r="F73" s="162"/>
      <c r="G73" s="162" t="s">
        <v>6</v>
      </c>
      <c r="H73" s="162" t="s">
        <v>7</v>
      </c>
      <c r="I73" s="162"/>
      <c r="J73" s="162"/>
      <c r="K73" s="162"/>
      <c r="L73" s="162" t="s">
        <v>8</v>
      </c>
      <c r="M73" s="162"/>
      <c r="N73" s="162"/>
      <c r="O73" s="162"/>
      <c r="P73" s="1"/>
      <c r="Q73" s="9"/>
      <c r="R73" s="9"/>
      <c r="S73" s="9"/>
    </row>
    <row r="74" spans="1:19" ht="15" customHeight="1" x14ac:dyDescent="0.25">
      <c r="A74" s="158"/>
      <c r="B74" s="161"/>
      <c r="C74" s="146"/>
      <c r="D74" s="78" t="s">
        <v>9</v>
      </c>
      <c r="E74" s="78" t="s">
        <v>10</v>
      </c>
      <c r="F74" s="78" t="s">
        <v>11</v>
      </c>
      <c r="G74" s="162"/>
      <c r="H74" s="78" t="s">
        <v>12</v>
      </c>
      <c r="I74" s="78" t="s">
        <v>13</v>
      </c>
      <c r="J74" s="78" t="s">
        <v>14</v>
      </c>
      <c r="K74" s="78" t="s">
        <v>15</v>
      </c>
      <c r="L74" s="78" t="s">
        <v>16</v>
      </c>
      <c r="M74" s="79" t="s">
        <v>17</v>
      </c>
      <c r="N74" s="79" t="s">
        <v>18</v>
      </c>
      <c r="O74" s="79" t="s">
        <v>19</v>
      </c>
      <c r="P74" s="1"/>
      <c r="Q74" s="9"/>
      <c r="R74" s="9"/>
      <c r="S74" s="9"/>
    </row>
    <row r="75" spans="1:19" ht="15" customHeight="1" x14ac:dyDescent="0.25">
      <c r="A75" s="140" t="s">
        <v>27</v>
      </c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2"/>
      <c r="P75" s="1"/>
      <c r="Q75" s="9"/>
      <c r="R75" s="9"/>
      <c r="S75" s="9"/>
    </row>
    <row r="76" spans="1:19" ht="15" customHeight="1" x14ac:dyDescent="0.25">
      <c r="A76" s="46">
        <v>512</v>
      </c>
      <c r="B76" s="50" t="s">
        <v>53</v>
      </c>
      <c r="C76" s="124">
        <v>200</v>
      </c>
      <c r="D76" s="51">
        <v>0.3</v>
      </c>
      <c r="E76" s="51">
        <v>0</v>
      </c>
      <c r="F76" s="51">
        <v>20.100000000000001</v>
      </c>
      <c r="G76" s="51">
        <v>81</v>
      </c>
      <c r="H76" s="51">
        <v>0</v>
      </c>
      <c r="I76" s="51">
        <v>10</v>
      </c>
      <c r="J76" s="51">
        <v>0</v>
      </c>
      <c r="K76" s="51">
        <v>0</v>
      </c>
      <c r="L76" s="51">
        <v>10</v>
      </c>
      <c r="M76" s="51">
        <v>6</v>
      </c>
      <c r="N76" s="51">
        <v>3</v>
      </c>
      <c r="O76" s="48">
        <v>0.6</v>
      </c>
      <c r="P76" s="9"/>
      <c r="Q76" s="9"/>
      <c r="R76" s="9"/>
      <c r="S76" s="9"/>
    </row>
    <row r="77" spans="1:19" ht="15" customHeight="1" x14ac:dyDescent="0.25">
      <c r="A77" s="40">
        <v>109</v>
      </c>
      <c r="B77" s="45" t="s">
        <v>21</v>
      </c>
      <c r="C77" s="72">
        <v>30</v>
      </c>
      <c r="D77" s="44">
        <v>1.98</v>
      </c>
      <c r="E77" s="44">
        <v>0.35</v>
      </c>
      <c r="F77" s="44">
        <v>9.9600000000000009</v>
      </c>
      <c r="G77" s="44">
        <v>52.1</v>
      </c>
      <c r="H77" s="44">
        <v>4.2000000000000003E-2</v>
      </c>
      <c r="I77" s="44">
        <v>0</v>
      </c>
      <c r="J77" s="44">
        <v>0.03</v>
      </c>
      <c r="K77" s="44">
        <v>0.45</v>
      </c>
      <c r="L77" s="44">
        <v>10.5</v>
      </c>
      <c r="M77" s="44">
        <v>47.3</v>
      </c>
      <c r="N77" s="44">
        <v>14</v>
      </c>
      <c r="O77" s="44">
        <v>1.1599999999999999</v>
      </c>
      <c r="P77" s="6"/>
      <c r="Q77" s="10"/>
      <c r="R77" s="10"/>
      <c r="S77" s="10"/>
    </row>
    <row r="78" spans="1:19" ht="15" customHeight="1" x14ac:dyDescent="0.25">
      <c r="A78" s="125">
        <v>106</v>
      </c>
      <c r="B78" s="126" t="s">
        <v>60</v>
      </c>
      <c r="C78" s="8">
        <v>80</v>
      </c>
      <c r="D78" s="127">
        <v>0.88</v>
      </c>
      <c r="E78" s="127">
        <v>0.08</v>
      </c>
      <c r="F78" s="127">
        <v>2.8</v>
      </c>
      <c r="G78" s="127">
        <v>16</v>
      </c>
      <c r="H78" s="128">
        <v>8.0000000000000002E-3</v>
      </c>
      <c r="I78" s="129">
        <v>12</v>
      </c>
      <c r="J78" s="129">
        <v>0</v>
      </c>
      <c r="K78" s="129">
        <v>0.56000000000000005</v>
      </c>
      <c r="L78" s="129">
        <v>8</v>
      </c>
      <c r="M78" s="129">
        <v>28</v>
      </c>
      <c r="N78" s="129">
        <v>12</v>
      </c>
      <c r="O78" s="129">
        <v>0.64</v>
      </c>
      <c r="P78" s="9"/>
      <c r="Q78" s="9"/>
      <c r="R78" s="9"/>
      <c r="S78" s="9"/>
    </row>
    <row r="79" spans="1:19" ht="15" customHeight="1" x14ac:dyDescent="0.25">
      <c r="A79" s="46">
        <v>301</v>
      </c>
      <c r="B79" s="50" t="s">
        <v>22</v>
      </c>
      <c r="C79" s="124">
        <v>180</v>
      </c>
      <c r="D79" s="51">
        <v>15.4</v>
      </c>
      <c r="E79" s="51">
        <v>23.9</v>
      </c>
      <c r="F79" s="51">
        <v>4.1500000000000004</v>
      </c>
      <c r="G79" s="51">
        <v>293.5</v>
      </c>
      <c r="H79" s="51">
        <v>0.1</v>
      </c>
      <c r="I79" s="51">
        <v>0.55000000000000004</v>
      </c>
      <c r="J79" s="51">
        <v>0.36</v>
      </c>
      <c r="K79" s="51">
        <v>0.83</v>
      </c>
      <c r="L79" s="48">
        <v>146.1</v>
      </c>
      <c r="M79" s="48">
        <v>8.0000000000000002E-3</v>
      </c>
      <c r="N79" s="48">
        <v>22.02</v>
      </c>
      <c r="O79" s="48">
        <v>26.07</v>
      </c>
      <c r="P79" s="9"/>
      <c r="Q79" s="9"/>
      <c r="R79" s="9"/>
      <c r="S79" s="9"/>
    </row>
    <row r="80" spans="1:19" ht="15" customHeight="1" x14ac:dyDescent="0.25">
      <c r="A80" s="40">
        <v>108</v>
      </c>
      <c r="B80" s="45" t="s">
        <v>23</v>
      </c>
      <c r="C80" s="72">
        <v>50</v>
      </c>
      <c r="D80" s="82">
        <v>3.85</v>
      </c>
      <c r="E80" s="82">
        <v>0.4</v>
      </c>
      <c r="F80" s="82">
        <v>24.6</v>
      </c>
      <c r="G80" s="82">
        <v>117</v>
      </c>
      <c r="H80" s="82">
        <v>0.05</v>
      </c>
      <c r="I80" s="82">
        <v>0</v>
      </c>
      <c r="J80" s="82">
        <v>0</v>
      </c>
      <c r="K80" s="82">
        <v>0.55000000000000004</v>
      </c>
      <c r="L80" s="82">
        <v>10</v>
      </c>
      <c r="M80" s="82">
        <v>32</v>
      </c>
      <c r="N80" s="82">
        <v>7</v>
      </c>
      <c r="O80" s="82">
        <v>0.5</v>
      </c>
      <c r="P80" s="9"/>
      <c r="Q80" s="9"/>
      <c r="R80" s="9"/>
      <c r="S80" s="9"/>
    </row>
    <row r="81" spans="1:19" ht="15" customHeight="1" x14ac:dyDescent="0.25">
      <c r="A81" s="46">
        <v>112</v>
      </c>
      <c r="B81" s="50" t="s">
        <v>55</v>
      </c>
      <c r="C81" s="138">
        <v>100</v>
      </c>
      <c r="D81" s="48">
        <v>0.4</v>
      </c>
      <c r="E81" s="48">
        <v>0.4</v>
      </c>
      <c r="F81" s="48">
        <v>9.8000000000000007</v>
      </c>
      <c r="G81" s="48">
        <v>47</v>
      </c>
      <c r="H81" s="44">
        <v>0.03</v>
      </c>
      <c r="I81" s="44">
        <v>10</v>
      </c>
      <c r="J81" s="44">
        <v>0</v>
      </c>
      <c r="K81" s="44">
        <v>0.2</v>
      </c>
      <c r="L81" s="44">
        <v>16</v>
      </c>
      <c r="M81" s="44">
        <v>11</v>
      </c>
      <c r="N81" s="44">
        <v>9</v>
      </c>
      <c r="O81" s="44">
        <v>2.2000000000000002</v>
      </c>
    </row>
    <row r="82" spans="1:19" ht="15" customHeight="1" x14ac:dyDescent="0.25">
      <c r="A82" s="46"/>
      <c r="B82" s="83" t="s">
        <v>24</v>
      </c>
      <c r="C82" s="72">
        <f t="shared" ref="C82:O82" si="5">SUM(C76:C81)</f>
        <v>640</v>
      </c>
      <c r="D82" s="84">
        <f t="shared" si="5"/>
        <v>22.81</v>
      </c>
      <c r="E82" s="84">
        <f t="shared" si="5"/>
        <v>25.129999999999995</v>
      </c>
      <c r="F82" s="84">
        <f t="shared" si="5"/>
        <v>71.41</v>
      </c>
      <c r="G82" s="84">
        <f t="shared" si="5"/>
        <v>606.6</v>
      </c>
      <c r="H82" s="84">
        <f t="shared" si="5"/>
        <v>0.23</v>
      </c>
      <c r="I82" s="84">
        <f t="shared" si="5"/>
        <v>32.549999999999997</v>
      </c>
      <c r="J82" s="84">
        <f t="shared" si="5"/>
        <v>0.39</v>
      </c>
      <c r="K82" s="84">
        <f t="shared" si="5"/>
        <v>2.59</v>
      </c>
      <c r="L82" s="84">
        <f t="shared" si="5"/>
        <v>200.6</v>
      </c>
      <c r="M82" s="84">
        <f t="shared" si="5"/>
        <v>124.30799999999999</v>
      </c>
      <c r="N82" s="84">
        <f t="shared" si="5"/>
        <v>67.02</v>
      </c>
      <c r="O82" s="84">
        <f t="shared" si="5"/>
        <v>31.169999999999998</v>
      </c>
      <c r="P82" s="1"/>
      <c r="Q82" s="9"/>
      <c r="R82" s="9"/>
      <c r="S82" s="9"/>
    </row>
    <row r="83" spans="1:19" ht="15" customHeight="1" x14ac:dyDescent="0.25">
      <c r="A83" s="56"/>
      <c r="B83" s="53" t="s">
        <v>25</v>
      </c>
      <c r="C83" s="52">
        <v>550</v>
      </c>
      <c r="D83" s="55">
        <v>22.5</v>
      </c>
      <c r="E83" s="55">
        <v>23</v>
      </c>
      <c r="F83" s="55">
        <v>95</v>
      </c>
      <c r="G83" s="55">
        <v>687.7</v>
      </c>
      <c r="H83" s="55">
        <v>0.35</v>
      </c>
      <c r="I83" s="55">
        <v>17.5</v>
      </c>
      <c r="J83" s="55">
        <v>0.22</v>
      </c>
      <c r="K83" s="55">
        <v>2.7</v>
      </c>
      <c r="L83" s="55">
        <v>275</v>
      </c>
      <c r="M83" s="55">
        <v>412</v>
      </c>
      <c r="N83" s="55">
        <v>62.5</v>
      </c>
      <c r="O83" s="55">
        <v>3</v>
      </c>
      <c r="P83" s="7">
        <f>G82*25/G83</f>
        <v>22.051766758761087</v>
      </c>
      <c r="Q83" s="9"/>
      <c r="R83" s="9"/>
      <c r="S83" s="9"/>
    </row>
    <row r="84" spans="1:19" ht="15" customHeight="1" x14ac:dyDescent="0.25">
      <c r="A84" s="143" t="s">
        <v>59</v>
      </c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20"/>
      <c r="Q84" s="20"/>
      <c r="R84" s="20"/>
      <c r="S84" s="20"/>
    </row>
    <row r="85" spans="1:19" ht="15" customHeight="1" x14ac:dyDescent="0.25">
      <c r="A85" s="34" t="s">
        <v>36</v>
      </c>
      <c r="B85" s="34"/>
      <c r="C85" s="35"/>
      <c r="D85" s="37"/>
      <c r="E85" s="156" t="s">
        <v>26</v>
      </c>
      <c r="F85" s="156"/>
      <c r="G85" s="156"/>
      <c r="H85" s="156"/>
      <c r="I85" s="60"/>
      <c r="J85" s="37"/>
      <c r="K85" s="37"/>
      <c r="L85" s="37"/>
      <c r="M85" s="37"/>
      <c r="N85" s="37"/>
      <c r="O85" s="37"/>
      <c r="P85" s="1"/>
      <c r="Q85" s="9"/>
      <c r="R85" s="9"/>
      <c r="S85" s="9"/>
    </row>
    <row r="86" spans="1:19" ht="15" customHeight="1" x14ac:dyDescent="0.25">
      <c r="A86" s="151" t="s">
        <v>58</v>
      </c>
      <c r="B86" s="151"/>
      <c r="C86" s="151"/>
      <c r="D86" s="151"/>
      <c r="E86" s="151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1"/>
      <c r="Q86" s="9"/>
      <c r="R86" s="9"/>
      <c r="S86" s="9"/>
    </row>
    <row r="87" spans="1:19" ht="15" customHeight="1" x14ac:dyDescent="0.25">
      <c r="A87" s="157" t="s">
        <v>2</v>
      </c>
      <c r="B87" s="157" t="s">
        <v>3</v>
      </c>
      <c r="C87" s="157" t="s">
        <v>4</v>
      </c>
      <c r="D87" s="152" t="s">
        <v>5</v>
      </c>
      <c r="E87" s="153"/>
      <c r="F87" s="154"/>
      <c r="G87" s="159" t="s">
        <v>6</v>
      </c>
      <c r="H87" s="152" t="s">
        <v>7</v>
      </c>
      <c r="I87" s="153"/>
      <c r="J87" s="153"/>
      <c r="K87" s="154"/>
      <c r="L87" s="152" t="s">
        <v>8</v>
      </c>
      <c r="M87" s="153"/>
      <c r="N87" s="153"/>
      <c r="O87" s="154"/>
      <c r="P87" s="2"/>
      <c r="Q87" s="9"/>
      <c r="R87" s="9"/>
      <c r="S87" s="9"/>
    </row>
    <row r="88" spans="1:19" ht="15" customHeight="1" x14ac:dyDescent="0.25">
      <c r="A88" s="158"/>
      <c r="B88" s="158"/>
      <c r="C88" s="158"/>
      <c r="D88" s="38" t="s">
        <v>9</v>
      </c>
      <c r="E88" s="38" t="s">
        <v>10</v>
      </c>
      <c r="F88" s="38" t="s">
        <v>11</v>
      </c>
      <c r="G88" s="160"/>
      <c r="H88" s="38" t="s">
        <v>12</v>
      </c>
      <c r="I88" s="38" t="s">
        <v>13</v>
      </c>
      <c r="J88" s="38" t="s">
        <v>14</v>
      </c>
      <c r="K88" s="38" t="s">
        <v>15</v>
      </c>
      <c r="L88" s="38" t="s">
        <v>16</v>
      </c>
      <c r="M88" s="39" t="s">
        <v>17</v>
      </c>
      <c r="N88" s="39" t="s">
        <v>18</v>
      </c>
      <c r="O88" s="39" t="s">
        <v>19</v>
      </c>
      <c r="P88" s="2"/>
      <c r="Q88" s="9"/>
      <c r="R88" s="9"/>
      <c r="S88" s="9"/>
    </row>
    <row r="89" spans="1:19" ht="15" customHeight="1" x14ac:dyDescent="0.25">
      <c r="A89" s="140" t="s">
        <v>27</v>
      </c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2"/>
      <c r="P89" s="1"/>
      <c r="Q89" s="9"/>
      <c r="R89" s="9"/>
      <c r="S89" s="9"/>
    </row>
    <row r="90" spans="1:19" ht="15" customHeight="1" x14ac:dyDescent="0.25">
      <c r="A90" s="46">
        <v>494</v>
      </c>
      <c r="B90" s="50" t="s">
        <v>34</v>
      </c>
      <c r="C90" s="124">
        <v>200</v>
      </c>
      <c r="D90" s="48">
        <v>0.1</v>
      </c>
      <c r="E90" s="48">
        <v>0</v>
      </c>
      <c r="F90" s="48">
        <v>15.2</v>
      </c>
      <c r="G90" s="48">
        <v>61</v>
      </c>
      <c r="H90" s="48">
        <v>0</v>
      </c>
      <c r="I90" s="48">
        <v>2.8</v>
      </c>
      <c r="J90" s="48">
        <v>0</v>
      </c>
      <c r="K90" s="48">
        <v>0</v>
      </c>
      <c r="L90" s="48">
        <v>14.2</v>
      </c>
      <c r="M90" s="48">
        <v>4</v>
      </c>
      <c r="N90" s="48">
        <v>2</v>
      </c>
      <c r="O90" s="48">
        <v>0.4</v>
      </c>
      <c r="P90" s="6"/>
      <c r="Q90" s="9"/>
      <c r="R90" s="9"/>
      <c r="S90" s="9"/>
    </row>
    <row r="91" spans="1:19" ht="15" customHeight="1" x14ac:dyDescent="0.25">
      <c r="A91" s="40">
        <v>109</v>
      </c>
      <c r="B91" s="45" t="s">
        <v>21</v>
      </c>
      <c r="C91" s="40">
        <v>20</v>
      </c>
      <c r="D91" s="44">
        <v>1.98</v>
      </c>
      <c r="E91" s="44">
        <v>0.35</v>
      </c>
      <c r="F91" s="44">
        <v>9.9600000000000009</v>
      </c>
      <c r="G91" s="44">
        <v>34.799999999999997</v>
      </c>
      <c r="H91" s="44">
        <v>4.2000000000000003E-2</v>
      </c>
      <c r="I91" s="44">
        <v>0</v>
      </c>
      <c r="J91" s="44">
        <v>0.03</v>
      </c>
      <c r="K91" s="44">
        <v>0.45</v>
      </c>
      <c r="L91" s="44">
        <v>10.5</v>
      </c>
      <c r="M91" s="44">
        <v>47.3</v>
      </c>
      <c r="N91" s="44">
        <v>14</v>
      </c>
      <c r="O91" s="80">
        <v>1.1599999999999999</v>
      </c>
      <c r="P91" s="6"/>
      <c r="Q91" s="10"/>
      <c r="R91" s="10"/>
      <c r="S91" s="10"/>
    </row>
    <row r="92" spans="1:19" ht="15" customHeight="1" x14ac:dyDescent="0.25">
      <c r="A92" s="125">
        <v>106</v>
      </c>
      <c r="B92" s="126" t="s">
        <v>60</v>
      </c>
      <c r="C92" s="8">
        <v>80</v>
      </c>
      <c r="D92" s="127">
        <v>0.88</v>
      </c>
      <c r="E92" s="127">
        <v>0.08</v>
      </c>
      <c r="F92" s="127">
        <v>2.8</v>
      </c>
      <c r="G92" s="127">
        <v>16</v>
      </c>
      <c r="H92" s="128">
        <v>8.0000000000000002E-3</v>
      </c>
      <c r="I92" s="129">
        <v>12</v>
      </c>
      <c r="J92" s="129">
        <v>0</v>
      </c>
      <c r="K92" s="129">
        <v>0.56000000000000005</v>
      </c>
      <c r="L92" s="129">
        <v>8</v>
      </c>
      <c r="M92" s="129">
        <v>28</v>
      </c>
      <c r="N92" s="129">
        <v>12</v>
      </c>
      <c r="O92" s="129">
        <v>0.64</v>
      </c>
      <c r="P92" s="130"/>
      <c r="Q92" s="9"/>
      <c r="R92" s="9"/>
      <c r="S92" s="9"/>
    </row>
    <row r="93" spans="1:19" ht="15" customHeight="1" x14ac:dyDescent="0.25">
      <c r="A93" s="62">
        <v>390</v>
      </c>
      <c r="B93" s="61" t="s">
        <v>35</v>
      </c>
      <c r="C93" s="133">
        <v>130</v>
      </c>
      <c r="D93" s="85">
        <v>12.35</v>
      </c>
      <c r="E93" s="85">
        <v>18.89</v>
      </c>
      <c r="F93" s="85">
        <v>14.82</v>
      </c>
      <c r="G93" s="86">
        <v>287.3</v>
      </c>
      <c r="H93" s="85">
        <v>0.06</v>
      </c>
      <c r="I93" s="85">
        <v>1.04</v>
      </c>
      <c r="J93" s="85">
        <v>0.14000000000000001</v>
      </c>
      <c r="K93" s="85">
        <v>0.65</v>
      </c>
      <c r="L93" s="85">
        <v>27.3</v>
      </c>
      <c r="M93" s="85">
        <v>140</v>
      </c>
      <c r="N93" s="85">
        <v>20.8</v>
      </c>
      <c r="O93" s="85">
        <v>1.95</v>
      </c>
      <c r="P93" s="119"/>
      <c r="Q93" s="21"/>
      <c r="R93" s="21"/>
      <c r="S93" s="21"/>
    </row>
    <row r="94" spans="1:19" ht="15" customHeight="1" x14ac:dyDescent="0.25">
      <c r="A94" s="46">
        <v>423</v>
      </c>
      <c r="B94" s="50" t="s">
        <v>62</v>
      </c>
      <c r="C94" s="134">
        <v>180</v>
      </c>
      <c r="D94" s="81">
        <v>7.79</v>
      </c>
      <c r="E94" s="81">
        <v>8.35</v>
      </c>
      <c r="F94" s="81">
        <v>46.22</v>
      </c>
      <c r="G94" s="87">
        <v>291.24</v>
      </c>
      <c r="H94" s="81">
        <v>0.151</v>
      </c>
      <c r="I94" s="81">
        <v>0</v>
      </c>
      <c r="J94" s="81">
        <v>5.8999999999999997E-2</v>
      </c>
      <c r="K94" s="81">
        <v>1.31</v>
      </c>
      <c r="L94" s="81">
        <v>29.34</v>
      </c>
      <c r="M94" s="81">
        <v>191.16</v>
      </c>
      <c r="N94" s="81">
        <v>42.3</v>
      </c>
      <c r="O94" s="81">
        <v>3.22</v>
      </c>
    </row>
    <row r="95" spans="1:19" ht="15" customHeight="1" x14ac:dyDescent="0.25">
      <c r="A95" s="125">
        <v>108</v>
      </c>
      <c r="B95" s="136" t="s">
        <v>23</v>
      </c>
      <c r="C95" s="8">
        <v>30</v>
      </c>
      <c r="D95" s="127">
        <v>2.2999999999999998</v>
      </c>
      <c r="E95" s="127">
        <v>0.24</v>
      </c>
      <c r="F95" s="127">
        <v>14.7</v>
      </c>
      <c r="G95" s="127">
        <v>70.5</v>
      </c>
      <c r="H95" s="127">
        <v>0.03</v>
      </c>
      <c r="I95" s="127">
        <v>0</v>
      </c>
      <c r="J95" s="127">
        <v>0</v>
      </c>
      <c r="K95" s="127">
        <v>0.32</v>
      </c>
      <c r="L95" s="127">
        <v>6</v>
      </c>
      <c r="M95" s="127">
        <v>19.399999999999999</v>
      </c>
      <c r="N95" s="127">
        <v>4.2</v>
      </c>
      <c r="O95" s="127">
        <v>0.32</v>
      </c>
      <c r="P95" s="9"/>
      <c r="Q95" s="9"/>
      <c r="R95" s="9"/>
      <c r="S95" s="9"/>
    </row>
    <row r="96" spans="1:19" ht="15" customHeight="1" x14ac:dyDescent="0.25">
      <c r="A96" s="88"/>
      <c r="B96" s="53" t="s">
        <v>24</v>
      </c>
      <c r="C96" s="52">
        <f>SUM(C90:C95)</f>
        <v>640</v>
      </c>
      <c r="D96" s="55">
        <f t="shared" ref="D96:O96" si="6">SUM(D90:D95)</f>
        <v>25.4</v>
      </c>
      <c r="E96" s="55">
        <f t="shared" si="6"/>
        <v>27.91</v>
      </c>
      <c r="F96" s="55">
        <f t="shared" si="6"/>
        <v>103.7</v>
      </c>
      <c r="G96" s="55">
        <f t="shared" si="6"/>
        <v>760.84</v>
      </c>
      <c r="H96" s="55">
        <f t="shared" si="6"/>
        <v>0.29100000000000004</v>
      </c>
      <c r="I96" s="55">
        <f t="shared" si="6"/>
        <v>15.84</v>
      </c>
      <c r="J96" s="55">
        <f t="shared" si="6"/>
        <v>0.22900000000000001</v>
      </c>
      <c r="K96" s="55">
        <f t="shared" si="6"/>
        <v>3.29</v>
      </c>
      <c r="L96" s="55">
        <f t="shared" si="6"/>
        <v>95.34</v>
      </c>
      <c r="M96" s="55">
        <f t="shared" si="6"/>
        <v>429.86</v>
      </c>
      <c r="N96" s="55">
        <f t="shared" si="6"/>
        <v>95.3</v>
      </c>
      <c r="O96" s="55">
        <f t="shared" si="6"/>
        <v>7.6900000000000013</v>
      </c>
      <c r="P96" s="3"/>
      <c r="Q96" s="9"/>
      <c r="R96" s="9"/>
      <c r="S96" s="9"/>
    </row>
    <row r="97" spans="1:19" ht="15" customHeight="1" x14ac:dyDescent="0.25">
      <c r="A97" s="56"/>
      <c r="B97" s="53" t="s">
        <v>25</v>
      </c>
      <c r="C97" s="52">
        <v>550</v>
      </c>
      <c r="D97" s="55">
        <v>22.5</v>
      </c>
      <c r="E97" s="55">
        <v>23</v>
      </c>
      <c r="F97" s="55">
        <v>95</v>
      </c>
      <c r="G97" s="55">
        <v>687.7</v>
      </c>
      <c r="H97" s="55">
        <v>0.35</v>
      </c>
      <c r="I97" s="55">
        <v>17.5</v>
      </c>
      <c r="J97" s="55">
        <v>0.22</v>
      </c>
      <c r="K97" s="55">
        <v>2.7</v>
      </c>
      <c r="L97" s="55">
        <v>275</v>
      </c>
      <c r="M97" s="55">
        <v>412</v>
      </c>
      <c r="N97" s="55">
        <v>62.5</v>
      </c>
      <c r="O97" s="55">
        <v>3</v>
      </c>
      <c r="P97" s="7">
        <f>G96*25/G97</f>
        <v>27.658862876254179</v>
      </c>
      <c r="Q97" s="9"/>
      <c r="R97" s="9"/>
      <c r="S97" s="9"/>
    </row>
    <row r="98" spans="1:19" ht="15" customHeight="1" x14ac:dyDescent="0.25">
      <c r="A98" s="34" t="s">
        <v>36</v>
      </c>
      <c r="B98" s="34"/>
      <c r="C98" s="35"/>
      <c r="D98" s="37"/>
      <c r="E98" s="150" t="s">
        <v>33</v>
      </c>
      <c r="F98" s="150"/>
      <c r="G98" s="150"/>
      <c r="H98" s="150"/>
      <c r="I98" s="37"/>
      <c r="J98" s="37"/>
      <c r="K98" s="37"/>
      <c r="L98" s="37"/>
      <c r="M98" s="37"/>
      <c r="N98" s="37"/>
      <c r="O98" s="37"/>
      <c r="P98" s="1"/>
      <c r="Q98" s="1"/>
      <c r="R98" s="1"/>
      <c r="S98" s="1"/>
    </row>
    <row r="99" spans="1:19" ht="15" customHeight="1" x14ac:dyDescent="0.25">
      <c r="A99" s="151" t="s">
        <v>58</v>
      </c>
      <c r="B99" s="151"/>
      <c r="C99" s="151"/>
      <c r="D99" s="151"/>
      <c r="E99" s="151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1"/>
      <c r="Q99" s="1"/>
      <c r="R99" s="1"/>
      <c r="S99" s="1"/>
    </row>
    <row r="100" spans="1:19" ht="15" customHeight="1" x14ac:dyDescent="0.25">
      <c r="A100" s="157" t="s">
        <v>2</v>
      </c>
      <c r="B100" s="157" t="s">
        <v>3</v>
      </c>
      <c r="C100" s="157" t="s">
        <v>4</v>
      </c>
      <c r="D100" s="152" t="s">
        <v>5</v>
      </c>
      <c r="E100" s="153"/>
      <c r="F100" s="154"/>
      <c r="G100" s="159" t="s">
        <v>6</v>
      </c>
      <c r="H100" s="152" t="s">
        <v>7</v>
      </c>
      <c r="I100" s="153"/>
      <c r="J100" s="153"/>
      <c r="K100" s="154"/>
      <c r="L100" s="152" t="s">
        <v>8</v>
      </c>
      <c r="M100" s="153"/>
      <c r="N100" s="153"/>
      <c r="O100" s="154"/>
      <c r="P100" s="1"/>
      <c r="Q100" s="1"/>
      <c r="R100" s="1"/>
      <c r="S100" s="1"/>
    </row>
    <row r="101" spans="1:19" ht="15" customHeight="1" x14ac:dyDescent="0.25">
      <c r="A101" s="158"/>
      <c r="B101" s="158"/>
      <c r="C101" s="158"/>
      <c r="D101" s="38" t="s">
        <v>9</v>
      </c>
      <c r="E101" s="38" t="s">
        <v>10</v>
      </c>
      <c r="F101" s="38" t="s">
        <v>11</v>
      </c>
      <c r="G101" s="160"/>
      <c r="H101" s="38" t="s">
        <v>12</v>
      </c>
      <c r="I101" s="38" t="s">
        <v>13</v>
      </c>
      <c r="J101" s="38" t="s">
        <v>14</v>
      </c>
      <c r="K101" s="38" t="s">
        <v>15</v>
      </c>
      <c r="L101" s="38" t="s">
        <v>16</v>
      </c>
      <c r="M101" s="39" t="s">
        <v>17</v>
      </c>
      <c r="N101" s="39" t="s">
        <v>18</v>
      </c>
      <c r="O101" s="39" t="s">
        <v>19</v>
      </c>
      <c r="P101" s="1"/>
      <c r="Q101" s="1"/>
      <c r="R101" s="1"/>
      <c r="S101" s="1"/>
    </row>
    <row r="102" spans="1:19" ht="15" customHeight="1" x14ac:dyDescent="0.25">
      <c r="A102" s="40">
        <v>496</v>
      </c>
      <c r="B102" s="41" t="s">
        <v>20</v>
      </c>
      <c r="C102" s="42">
        <v>200</v>
      </c>
      <c r="D102" s="43">
        <v>3.6</v>
      </c>
      <c r="E102" s="43">
        <v>3.3</v>
      </c>
      <c r="F102" s="43">
        <v>25</v>
      </c>
      <c r="G102" s="44">
        <v>144</v>
      </c>
      <c r="H102" s="43">
        <v>0.04</v>
      </c>
      <c r="I102" s="43">
        <v>1.3</v>
      </c>
      <c r="J102" s="43">
        <v>0.02</v>
      </c>
      <c r="K102" s="43">
        <v>0</v>
      </c>
      <c r="L102" s="43">
        <v>124</v>
      </c>
      <c r="M102" s="43">
        <v>110</v>
      </c>
      <c r="N102" s="43">
        <v>27</v>
      </c>
      <c r="O102" s="43">
        <v>0.8</v>
      </c>
    </row>
    <row r="103" spans="1:19" ht="15" customHeight="1" x14ac:dyDescent="0.25">
      <c r="A103" s="40">
        <v>109</v>
      </c>
      <c r="B103" s="45" t="s">
        <v>21</v>
      </c>
      <c r="C103" s="72">
        <v>30</v>
      </c>
      <c r="D103" s="44">
        <v>1.98</v>
      </c>
      <c r="E103" s="44">
        <v>0.35</v>
      </c>
      <c r="F103" s="44">
        <v>9.9600000000000009</v>
      </c>
      <c r="G103" s="44">
        <v>52.1</v>
      </c>
      <c r="H103" s="44">
        <v>4.2000000000000003E-2</v>
      </c>
      <c r="I103" s="44">
        <v>0</v>
      </c>
      <c r="J103" s="44">
        <v>0.03</v>
      </c>
      <c r="K103" s="44">
        <v>0.45</v>
      </c>
      <c r="L103" s="44">
        <v>10.5</v>
      </c>
      <c r="M103" s="44">
        <v>47.3</v>
      </c>
      <c r="N103" s="44">
        <v>14</v>
      </c>
      <c r="O103" s="80">
        <v>1.1599999999999999</v>
      </c>
      <c r="P103" s="6"/>
      <c r="Q103" s="10"/>
      <c r="R103" s="10"/>
      <c r="S103" s="10"/>
    </row>
    <row r="104" spans="1:19" ht="15" customHeight="1" x14ac:dyDescent="0.25">
      <c r="A104" s="46">
        <v>112</v>
      </c>
      <c r="B104" s="50" t="s">
        <v>55</v>
      </c>
      <c r="C104" s="138">
        <v>100</v>
      </c>
      <c r="D104" s="48">
        <v>0.4</v>
      </c>
      <c r="E104" s="48">
        <v>0.4</v>
      </c>
      <c r="F104" s="48">
        <v>9.8000000000000007</v>
      </c>
      <c r="G104" s="48">
        <v>47</v>
      </c>
      <c r="H104" s="44">
        <v>0.03</v>
      </c>
      <c r="I104" s="44">
        <v>10</v>
      </c>
      <c r="J104" s="44">
        <v>0</v>
      </c>
      <c r="K104" s="44">
        <v>0.2</v>
      </c>
      <c r="L104" s="44">
        <v>16</v>
      </c>
      <c r="M104" s="44">
        <v>11</v>
      </c>
      <c r="N104" s="44">
        <v>9</v>
      </c>
      <c r="O104" s="44">
        <v>2.2000000000000002</v>
      </c>
    </row>
    <row r="105" spans="1:19" ht="15" customHeight="1" x14ac:dyDescent="0.25">
      <c r="A105" s="46">
        <v>407</v>
      </c>
      <c r="B105" s="61" t="s">
        <v>40</v>
      </c>
      <c r="C105" s="69">
        <v>250</v>
      </c>
      <c r="D105" s="89">
        <v>19.77</v>
      </c>
      <c r="E105" s="89">
        <v>20.56</v>
      </c>
      <c r="F105" s="89">
        <v>22.7</v>
      </c>
      <c r="G105" s="90">
        <v>354.3</v>
      </c>
      <c r="H105" s="91">
        <v>0.17</v>
      </c>
      <c r="I105" s="91">
        <v>14.87</v>
      </c>
      <c r="J105" s="91">
        <v>0.03</v>
      </c>
      <c r="K105" s="91">
        <v>0.67</v>
      </c>
      <c r="L105" s="91">
        <v>35.5</v>
      </c>
      <c r="M105" s="91">
        <v>198.7</v>
      </c>
      <c r="N105" s="91">
        <v>55.2</v>
      </c>
      <c r="O105" s="91">
        <v>2.5</v>
      </c>
      <c r="P105" s="5"/>
      <c r="Q105" s="5"/>
      <c r="R105" s="4"/>
      <c r="S105" s="4"/>
    </row>
    <row r="106" spans="1:19" ht="15" customHeight="1" x14ac:dyDescent="0.25">
      <c r="A106" s="40">
        <v>108</v>
      </c>
      <c r="B106" s="45" t="s">
        <v>23</v>
      </c>
      <c r="C106" s="72">
        <v>50</v>
      </c>
      <c r="D106" s="82">
        <v>3.85</v>
      </c>
      <c r="E106" s="82">
        <v>0.4</v>
      </c>
      <c r="F106" s="82">
        <v>24.6</v>
      </c>
      <c r="G106" s="82">
        <v>117</v>
      </c>
      <c r="H106" s="82">
        <v>0.05</v>
      </c>
      <c r="I106" s="82">
        <v>0</v>
      </c>
      <c r="J106" s="82">
        <v>0</v>
      </c>
      <c r="K106" s="82">
        <v>0.55000000000000004</v>
      </c>
      <c r="L106" s="82">
        <v>10</v>
      </c>
      <c r="M106" s="82">
        <v>32</v>
      </c>
      <c r="N106" s="82">
        <v>7</v>
      </c>
      <c r="O106" s="82">
        <v>0.5</v>
      </c>
      <c r="P106" s="9"/>
      <c r="Q106" s="9"/>
      <c r="R106" s="9"/>
      <c r="S106" s="9"/>
    </row>
    <row r="107" spans="1:19" ht="15" customHeight="1" x14ac:dyDescent="0.25">
      <c r="A107" s="46"/>
      <c r="B107" s="53" t="s">
        <v>24</v>
      </c>
      <c r="C107" s="52">
        <f>SUM(C102:C106)</f>
        <v>630</v>
      </c>
      <c r="D107" s="55">
        <f t="shared" ref="D107:O107" si="7">SUM(D102:D106)</f>
        <v>29.6</v>
      </c>
      <c r="E107" s="55">
        <f t="shared" si="7"/>
        <v>25.009999999999998</v>
      </c>
      <c r="F107" s="55">
        <f t="shared" si="7"/>
        <v>92.06</v>
      </c>
      <c r="G107" s="55">
        <f t="shared" si="7"/>
        <v>714.4</v>
      </c>
      <c r="H107" s="55">
        <f t="shared" si="7"/>
        <v>0.33200000000000002</v>
      </c>
      <c r="I107" s="55">
        <f t="shared" si="7"/>
        <v>26.17</v>
      </c>
      <c r="J107" s="55">
        <f t="shared" si="7"/>
        <v>0.08</v>
      </c>
      <c r="K107" s="55">
        <f t="shared" si="7"/>
        <v>1.87</v>
      </c>
      <c r="L107" s="55">
        <f t="shared" si="7"/>
        <v>196</v>
      </c>
      <c r="M107" s="55">
        <f t="shared" si="7"/>
        <v>399</v>
      </c>
      <c r="N107" s="55">
        <f t="shared" si="7"/>
        <v>112.2</v>
      </c>
      <c r="O107" s="55">
        <f t="shared" si="7"/>
        <v>7.16</v>
      </c>
      <c r="P107" s="1"/>
      <c r="Q107" s="1"/>
      <c r="R107" s="1"/>
      <c r="S107" s="1"/>
    </row>
    <row r="108" spans="1:19" ht="15" customHeight="1" x14ac:dyDescent="0.25">
      <c r="A108" s="56"/>
      <c r="B108" s="53" t="s">
        <v>25</v>
      </c>
      <c r="C108" s="52">
        <v>550</v>
      </c>
      <c r="D108" s="55">
        <v>22.5</v>
      </c>
      <c r="E108" s="55">
        <v>23</v>
      </c>
      <c r="F108" s="55">
        <v>95</v>
      </c>
      <c r="G108" s="55">
        <v>687.7</v>
      </c>
      <c r="H108" s="55">
        <v>0.35</v>
      </c>
      <c r="I108" s="55">
        <v>17.5</v>
      </c>
      <c r="J108" s="55">
        <v>0.22</v>
      </c>
      <c r="K108" s="55">
        <v>2.7</v>
      </c>
      <c r="L108" s="55">
        <v>275</v>
      </c>
      <c r="M108" s="55">
        <v>412</v>
      </c>
      <c r="N108" s="55">
        <v>62.5</v>
      </c>
      <c r="O108" s="55">
        <v>3</v>
      </c>
      <c r="P108" s="7">
        <f>G107*25/G108</f>
        <v>25.970626726770391</v>
      </c>
      <c r="Q108" s="1"/>
      <c r="R108" s="1"/>
      <c r="S108" s="1"/>
    </row>
    <row r="109" spans="1:19" ht="15" customHeight="1" x14ac:dyDescent="0.25">
      <c r="A109" s="143" t="s">
        <v>59</v>
      </c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20"/>
      <c r="Q109" s="20"/>
      <c r="R109" s="20"/>
      <c r="S109" s="20"/>
    </row>
    <row r="110" spans="1:19" ht="15" customHeight="1" x14ac:dyDescent="0.25">
      <c r="A110" s="64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20"/>
      <c r="Q110" s="20"/>
      <c r="R110" s="20"/>
      <c r="S110" s="20"/>
    </row>
    <row r="111" spans="1:19" ht="15" customHeight="1" x14ac:dyDescent="0.25">
      <c r="A111" s="155" t="s">
        <v>46</v>
      </c>
      <c r="B111" s="155"/>
      <c r="C111" s="92"/>
      <c r="D111" s="156" t="s">
        <v>32</v>
      </c>
      <c r="E111" s="156"/>
      <c r="F111" s="156"/>
      <c r="G111" s="156"/>
      <c r="H111" s="156"/>
      <c r="I111" s="156"/>
      <c r="J111" s="93"/>
      <c r="K111" s="93"/>
      <c r="L111" s="93"/>
      <c r="M111" s="93"/>
      <c r="N111" s="93"/>
      <c r="O111" s="93"/>
      <c r="P111" s="7"/>
      <c r="Q111" s="9"/>
      <c r="R111" s="9"/>
      <c r="S111" s="9"/>
    </row>
    <row r="112" spans="1:19" ht="15" customHeight="1" x14ac:dyDescent="0.25">
      <c r="A112" s="151" t="s">
        <v>58</v>
      </c>
      <c r="B112" s="151"/>
      <c r="C112" s="151"/>
      <c r="D112" s="151"/>
      <c r="E112" s="151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7"/>
      <c r="Q112" s="9"/>
      <c r="R112" s="9"/>
      <c r="S112" s="9"/>
    </row>
    <row r="113" spans="1:19" ht="15" customHeight="1" x14ac:dyDescent="0.25">
      <c r="A113" s="146" t="s">
        <v>2</v>
      </c>
      <c r="B113" s="146" t="s">
        <v>3</v>
      </c>
      <c r="C113" s="146" t="s">
        <v>4</v>
      </c>
      <c r="D113" s="139" t="s">
        <v>5</v>
      </c>
      <c r="E113" s="139"/>
      <c r="F113" s="139"/>
      <c r="G113" s="139" t="s">
        <v>6</v>
      </c>
      <c r="H113" s="139" t="s">
        <v>7</v>
      </c>
      <c r="I113" s="139"/>
      <c r="J113" s="139"/>
      <c r="K113" s="139"/>
      <c r="L113" s="139" t="s">
        <v>8</v>
      </c>
      <c r="M113" s="139"/>
      <c r="N113" s="139"/>
      <c r="O113" s="139"/>
      <c r="P113" s="7"/>
      <c r="Q113" s="9"/>
      <c r="R113" s="9"/>
      <c r="S113" s="9"/>
    </row>
    <row r="114" spans="1:19" ht="15" customHeight="1" x14ac:dyDescent="0.25">
      <c r="A114" s="146"/>
      <c r="B114" s="146"/>
      <c r="C114" s="146"/>
      <c r="D114" s="38" t="s">
        <v>9</v>
      </c>
      <c r="E114" s="38" t="s">
        <v>10</v>
      </c>
      <c r="F114" s="38" t="s">
        <v>11</v>
      </c>
      <c r="G114" s="139"/>
      <c r="H114" s="38" t="s">
        <v>12</v>
      </c>
      <c r="I114" s="38" t="s">
        <v>13</v>
      </c>
      <c r="J114" s="38" t="s">
        <v>14</v>
      </c>
      <c r="K114" s="38" t="s">
        <v>15</v>
      </c>
      <c r="L114" s="38" t="s">
        <v>16</v>
      </c>
      <c r="M114" s="39" t="s">
        <v>17</v>
      </c>
      <c r="N114" s="39" t="s">
        <v>18</v>
      </c>
      <c r="O114" s="39" t="s">
        <v>19</v>
      </c>
      <c r="P114" s="7"/>
      <c r="Q114" s="9"/>
      <c r="R114" s="9"/>
      <c r="S114" s="9"/>
    </row>
    <row r="115" spans="1:19" ht="15" customHeight="1" x14ac:dyDescent="0.25">
      <c r="A115" s="147" t="s">
        <v>47</v>
      </c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7"/>
      <c r="Q115" s="9"/>
      <c r="R115" s="9"/>
      <c r="S115" s="9"/>
    </row>
    <row r="116" spans="1:19" ht="15" customHeight="1" x14ac:dyDescent="0.25">
      <c r="A116" s="46">
        <v>494</v>
      </c>
      <c r="B116" s="50" t="s">
        <v>34</v>
      </c>
      <c r="C116" s="124">
        <v>200</v>
      </c>
      <c r="D116" s="48">
        <v>0.1</v>
      </c>
      <c r="E116" s="48">
        <v>0</v>
      </c>
      <c r="F116" s="48">
        <v>15.2</v>
      </c>
      <c r="G116" s="48">
        <v>61</v>
      </c>
      <c r="H116" s="48">
        <v>0</v>
      </c>
      <c r="I116" s="48">
        <v>2.8</v>
      </c>
      <c r="J116" s="48">
        <v>0</v>
      </c>
      <c r="K116" s="48">
        <v>0</v>
      </c>
      <c r="L116" s="48">
        <v>14.2</v>
      </c>
      <c r="M116" s="48">
        <v>4</v>
      </c>
      <c r="N116" s="48">
        <v>2</v>
      </c>
      <c r="O116" s="48">
        <v>0.4</v>
      </c>
      <c r="P116" s="1"/>
      <c r="Q116" s="9"/>
      <c r="R116" s="9"/>
      <c r="S116" s="9"/>
    </row>
    <row r="117" spans="1:19" ht="15" customHeight="1" x14ac:dyDescent="0.25">
      <c r="A117" s="40">
        <v>109</v>
      </c>
      <c r="B117" s="45" t="s">
        <v>21</v>
      </c>
      <c r="C117" s="72">
        <v>30</v>
      </c>
      <c r="D117" s="44">
        <v>1.98</v>
      </c>
      <c r="E117" s="44">
        <v>0.35</v>
      </c>
      <c r="F117" s="44">
        <v>9.9600000000000009</v>
      </c>
      <c r="G117" s="44">
        <v>52.1</v>
      </c>
      <c r="H117" s="44">
        <v>4.2000000000000003E-2</v>
      </c>
      <c r="I117" s="44">
        <v>0</v>
      </c>
      <c r="J117" s="44">
        <v>0.03</v>
      </c>
      <c r="K117" s="44">
        <v>0.45</v>
      </c>
      <c r="L117" s="44">
        <v>10.5</v>
      </c>
      <c r="M117" s="44">
        <v>47.3</v>
      </c>
      <c r="N117" s="44">
        <v>14</v>
      </c>
      <c r="O117" s="80">
        <v>1.1599999999999999</v>
      </c>
      <c r="P117" s="6"/>
      <c r="Q117" s="10"/>
      <c r="R117" s="10"/>
      <c r="S117" s="10"/>
    </row>
    <row r="118" spans="1:19" ht="15" customHeight="1" x14ac:dyDescent="0.25">
      <c r="A118" s="46" t="s">
        <v>48</v>
      </c>
      <c r="B118" s="75" t="s">
        <v>51</v>
      </c>
      <c r="C118" s="135">
        <v>100</v>
      </c>
      <c r="D118" s="68">
        <v>1.6</v>
      </c>
      <c r="E118" s="68">
        <v>6.3</v>
      </c>
      <c r="F118" s="68">
        <v>7.4</v>
      </c>
      <c r="G118" s="48">
        <v>90.8</v>
      </c>
      <c r="H118" s="49">
        <v>3.3</v>
      </c>
      <c r="I118" s="44">
        <v>17</v>
      </c>
      <c r="J118" s="44">
        <v>4.4000000000000004</v>
      </c>
      <c r="K118" s="44">
        <v>17</v>
      </c>
      <c r="L118" s="44">
        <v>17</v>
      </c>
      <c r="M118" s="44">
        <v>6.3</v>
      </c>
      <c r="N118" s="44">
        <v>5.2</v>
      </c>
      <c r="O118" s="44">
        <v>0.1</v>
      </c>
      <c r="P118" s="7"/>
      <c r="Q118" s="9"/>
      <c r="R118" s="9"/>
      <c r="S118" s="9"/>
    </row>
    <row r="119" spans="1:19" ht="15" customHeight="1" x14ac:dyDescent="0.25">
      <c r="A119" s="94">
        <v>291</v>
      </c>
      <c r="B119" s="95" t="s">
        <v>49</v>
      </c>
      <c r="C119" s="124">
        <v>180</v>
      </c>
      <c r="D119" s="96">
        <v>6.78</v>
      </c>
      <c r="E119" s="96">
        <v>0.81</v>
      </c>
      <c r="F119" s="96">
        <v>34.799999999999997</v>
      </c>
      <c r="G119" s="97">
        <v>173.4</v>
      </c>
      <c r="H119" s="98">
        <v>7.0000000000000007E-2</v>
      </c>
      <c r="I119" s="99">
        <v>1.2E-2</v>
      </c>
      <c r="J119" s="99">
        <v>0</v>
      </c>
      <c r="K119" s="98">
        <v>0.9</v>
      </c>
      <c r="L119" s="98">
        <v>6.8</v>
      </c>
      <c r="M119" s="99">
        <v>42.8</v>
      </c>
      <c r="N119" s="99">
        <v>9.6999999999999993</v>
      </c>
      <c r="O119" s="99">
        <v>0.96</v>
      </c>
      <c r="P119" s="7"/>
      <c r="Q119" s="9"/>
      <c r="R119" s="9"/>
      <c r="S119" s="9"/>
    </row>
    <row r="120" spans="1:19" ht="15" customHeight="1" x14ac:dyDescent="0.25">
      <c r="A120" s="40">
        <v>398</v>
      </c>
      <c r="B120" s="100" t="s">
        <v>64</v>
      </c>
      <c r="C120" s="137">
        <v>130</v>
      </c>
      <c r="D120" s="81">
        <v>21.3</v>
      </c>
      <c r="E120" s="81">
        <v>16.3</v>
      </c>
      <c r="F120" s="81">
        <v>5.08</v>
      </c>
      <c r="G120" s="101">
        <v>251.7</v>
      </c>
      <c r="H120" s="81">
        <v>0.34</v>
      </c>
      <c r="I120" s="81">
        <v>9.5</v>
      </c>
      <c r="J120" s="81">
        <v>10</v>
      </c>
      <c r="K120" s="81">
        <v>6.4</v>
      </c>
      <c r="L120" s="81">
        <v>27</v>
      </c>
      <c r="M120" s="81">
        <v>373</v>
      </c>
      <c r="N120" s="81">
        <v>23</v>
      </c>
      <c r="O120" s="81">
        <v>0.8</v>
      </c>
      <c r="P120" s="7"/>
      <c r="Q120" s="9"/>
      <c r="R120" s="9"/>
      <c r="S120" s="9"/>
    </row>
    <row r="121" spans="1:19" ht="15" customHeight="1" x14ac:dyDescent="0.25">
      <c r="A121" s="125">
        <v>108</v>
      </c>
      <c r="B121" s="136" t="s">
        <v>23</v>
      </c>
      <c r="C121" s="8">
        <v>30</v>
      </c>
      <c r="D121" s="127">
        <v>2.2999999999999998</v>
      </c>
      <c r="E121" s="127">
        <v>0.24</v>
      </c>
      <c r="F121" s="127">
        <v>14.7</v>
      </c>
      <c r="G121" s="127">
        <v>70.5</v>
      </c>
      <c r="H121" s="127">
        <v>0.03</v>
      </c>
      <c r="I121" s="127">
        <v>0</v>
      </c>
      <c r="J121" s="127">
        <v>0</v>
      </c>
      <c r="K121" s="127">
        <v>0.32</v>
      </c>
      <c r="L121" s="127">
        <v>6</v>
      </c>
      <c r="M121" s="127">
        <v>19.399999999999999</v>
      </c>
      <c r="N121" s="127">
        <v>4.2</v>
      </c>
      <c r="O121" s="127">
        <v>0.32</v>
      </c>
      <c r="P121" s="9"/>
      <c r="Q121" s="9"/>
      <c r="R121" s="9"/>
      <c r="S121" s="9"/>
    </row>
    <row r="122" spans="1:19" ht="15" customHeight="1" x14ac:dyDescent="0.25">
      <c r="A122" s="56"/>
      <c r="B122" s="53" t="s">
        <v>24</v>
      </c>
      <c r="C122" s="52">
        <f t="shared" ref="C122:O122" si="8">SUM(C116:C121)</f>
        <v>670</v>
      </c>
      <c r="D122" s="55">
        <f t="shared" si="8"/>
        <v>34.06</v>
      </c>
      <c r="E122" s="55">
        <f t="shared" si="8"/>
        <v>23.999999999999996</v>
      </c>
      <c r="F122" s="55">
        <f t="shared" si="8"/>
        <v>87.14</v>
      </c>
      <c r="G122" s="55">
        <f t="shared" si="8"/>
        <v>699.5</v>
      </c>
      <c r="H122" s="55">
        <f t="shared" si="8"/>
        <v>3.7819999999999991</v>
      </c>
      <c r="I122" s="55">
        <f t="shared" si="8"/>
        <v>29.312000000000001</v>
      </c>
      <c r="J122" s="55">
        <f t="shared" si="8"/>
        <v>14.43</v>
      </c>
      <c r="K122" s="55">
        <f t="shared" si="8"/>
        <v>25.07</v>
      </c>
      <c r="L122" s="55">
        <f t="shared" si="8"/>
        <v>81.5</v>
      </c>
      <c r="M122" s="55">
        <f t="shared" si="8"/>
        <v>492.79999999999995</v>
      </c>
      <c r="N122" s="55">
        <f t="shared" si="8"/>
        <v>58.1</v>
      </c>
      <c r="O122" s="55">
        <f t="shared" si="8"/>
        <v>3.7399999999999998</v>
      </c>
      <c r="P122" s="7"/>
      <c r="Q122" s="9"/>
      <c r="R122" s="9"/>
      <c r="S122" s="9"/>
    </row>
    <row r="123" spans="1:19" ht="15" customHeight="1" x14ac:dyDescent="0.25">
      <c r="A123" s="56"/>
      <c r="B123" s="53" t="s">
        <v>25</v>
      </c>
      <c r="C123" s="52">
        <v>550</v>
      </c>
      <c r="D123" s="55">
        <v>22.5</v>
      </c>
      <c r="E123" s="55">
        <v>23</v>
      </c>
      <c r="F123" s="55">
        <v>95</v>
      </c>
      <c r="G123" s="55">
        <v>687.7</v>
      </c>
      <c r="H123" s="55">
        <v>0.35</v>
      </c>
      <c r="I123" s="55">
        <v>17.5</v>
      </c>
      <c r="J123" s="55">
        <v>0.22</v>
      </c>
      <c r="K123" s="55">
        <v>2.7</v>
      </c>
      <c r="L123" s="55">
        <v>275</v>
      </c>
      <c r="M123" s="55">
        <v>412</v>
      </c>
      <c r="N123" s="55">
        <v>62.5</v>
      </c>
      <c r="O123" s="55">
        <v>3</v>
      </c>
      <c r="P123" s="7">
        <f>G122*25/G123</f>
        <v>25.428966118947212</v>
      </c>
      <c r="Q123" s="9"/>
      <c r="R123" s="9"/>
      <c r="S123" s="9"/>
    </row>
    <row r="124" spans="1:19" ht="15" customHeight="1" x14ac:dyDescent="0.25">
      <c r="A124" s="148"/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9"/>
      <c r="Q124" s="9"/>
      <c r="R124" s="9"/>
      <c r="S124" s="9"/>
    </row>
    <row r="125" spans="1:19" ht="15" customHeight="1" x14ac:dyDescent="0.25">
      <c r="A125" s="149" t="s">
        <v>36</v>
      </c>
      <c r="B125" s="149"/>
      <c r="C125" s="36"/>
      <c r="D125" s="36"/>
      <c r="E125" s="150" t="s">
        <v>39</v>
      </c>
      <c r="F125" s="150"/>
      <c r="G125" s="150"/>
      <c r="H125" s="150"/>
      <c r="I125" s="36"/>
      <c r="J125" s="36"/>
      <c r="K125" s="37"/>
      <c r="L125" s="37"/>
      <c r="M125" s="37"/>
      <c r="N125" s="37"/>
      <c r="O125" s="37"/>
      <c r="P125" s="1"/>
      <c r="Q125" s="9"/>
      <c r="R125" s="9"/>
      <c r="S125" s="9"/>
    </row>
    <row r="126" spans="1:19" ht="15" customHeight="1" x14ac:dyDescent="0.25">
      <c r="A126" s="151" t="s">
        <v>58</v>
      </c>
      <c r="B126" s="151"/>
      <c r="C126" s="151"/>
      <c r="D126" s="151"/>
      <c r="E126" s="151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1"/>
      <c r="Q126" s="9"/>
      <c r="R126" s="9"/>
      <c r="S126" s="9"/>
    </row>
    <row r="127" spans="1:19" ht="15" customHeight="1" x14ac:dyDescent="0.25">
      <c r="A127" s="146" t="s">
        <v>2</v>
      </c>
      <c r="B127" s="146" t="s">
        <v>3</v>
      </c>
      <c r="C127" s="146" t="s">
        <v>4</v>
      </c>
      <c r="D127" s="139" t="s">
        <v>5</v>
      </c>
      <c r="E127" s="139"/>
      <c r="F127" s="139"/>
      <c r="G127" s="139" t="s">
        <v>6</v>
      </c>
      <c r="H127" s="139" t="s">
        <v>7</v>
      </c>
      <c r="I127" s="139"/>
      <c r="J127" s="139"/>
      <c r="K127" s="139"/>
      <c r="L127" s="139" t="s">
        <v>8</v>
      </c>
      <c r="M127" s="139"/>
      <c r="N127" s="139"/>
      <c r="O127" s="139"/>
      <c r="P127" s="1"/>
      <c r="Q127" s="9"/>
      <c r="R127" s="9"/>
      <c r="S127" s="9"/>
    </row>
    <row r="128" spans="1:19" ht="15" customHeight="1" x14ac:dyDescent="0.25">
      <c r="A128" s="146"/>
      <c r="B128" s="146"/>
      <c r="C128" s="146"/>
      <c r="D128" s="38" t="s">
        <v>9</v>
      </c>
      <c r="E128" s="38" t="s">
        <v>10</v>
      </c>
      <c r="F128" s="38" t="s">
        <v>11</v>
      </c>
      <c r="G128" s="139"/>
      <c r="H128" s="38" t="s">
        <v>12</v>
      </c>
      <c r="I128" s="38" t="s">
        <v>13</v>
      </c>
      <c r="J128" s="38" t="s">
        <v>14</v>
      </c>
      <c r="K128" s="38" t="s">
        <v>15</v>
      </c>
      <c r="L128" s="38" t="s">
        <v>16</v>
      </c>
      <c r="M128" s="39" t="s">
        <v>17</v>
      </c>
      <c r="N128" s="39" t="s">
        <v>18</v>
      </c>
      <c r="O128" s="39" t="s">
        <v>19</v>
      </c>
      <c r="P128" s="1"/>
      <c r="Q128" s="9"/>
      <c r="R128" s="9"/>
      <c r="S128" s="9"/>
    </row>
    <row r="129" spans="1:19" ht="15" customHeight="1" x14ac:dyDescent="0.25">
      <c r="A129" s="140" t="s">
        <v>27</v>
      </c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2"/>
      <c r="P129" s="1"/>
      <c r="Q129" s="9"/>
      <c r="R129" s="9"/>
      <c r="S129" s="9"/>
    </row>
    <row r="130" spans="1:19" ht="15" customHeight="1" x14ac:dyDescent="0.25">
      <c r="A130" s="71">
        <v>518</v>
      </c>
      <c r="B130" s="41" t="s">
        <v>37</v>
      </c>
      <c r="C130" s="72">
        <v>200</v>
      </c>
      <c r="D130" s="44">
        <v>1</v>
      </c>
      <c r="E130" s="44">
        <v>0.2</v>
      </c>
      <c r="F130" s="44">
        <v>0.2</v>
      </c>
      <c r="G130" s="44">
        <v>92</v>
      </c>
      <c r="H130" s="44">
        <v>0.02</v>
      </c>
      <c r="I130" s="44">
        <v>4</v>
      </c>
      <c r="J130" s="44">
        <v>0</v>
      </c>
      <c r="K130" s="44">
        <v>0</v>
      </c>
      <c r="L130" s="44">
        <v>7</v>
      </c>
      <c r="M130" s="44">
        <v>0</v>
      </c>
      <c r="N130" s="44">
        <v>0</v>
      </c>
      <c r="O130" s="44">
        <v>2.8</v>
      </c>
      <c r="P130" s="13"/>
    </row>
    <row r="131" spans="1:19" s="121" customFormat="1" ht="15" customHeight="1" x14ac:dyDescent="0.25">
      <c r="A131" s="105">
        <v>109</v>
      </c>
      <c r="B131" s="41" t="s">
        <v>57</v>
      </c>
      <c r="C131" s="132">
        <v>30</v>
      </c>
      <c r="D131" s="49">
        <v>1.98</v>
      </c>
      <c r="E131" s="49">
        <v>0.35</v>
      </c>
      <c r="F131" s="49">
        <v>9.9600000000000009</v>
      </c>
      <c r="G131" s="49">
        <v>52.1</v>
      </c>
      <c r="H131" s="49">
        <v>4.2000000000000003E-2</v>
      </c>
      <c r="I131" s="49">
        <v>0</v>
      </c>
      <c r="J131" s="49">
        <v>0.03</v>
      </c>
      <c r="K131" s="49">
        <v>0.45</v>
      </c>
      <c r="L131" s="49">
        <v>10.5</v>
      </c>
      <c r="M131" s="49">
        <v>47.3</v>
      </c>
      <c r="N131" s="49">
        <v>14</v>
      </c>
      <c r="O131" s="118">
        <v>1.1599999999999999</v>
      </c>
      <c r="P131" s="119"/>
      <c r="Q131" s="120"/>
      <c r="R131" s="120"/>
      <c r="S131" s="120"/>
    </row>
    <row r="132" spans="1:19" ht="15" customHeight="1" x14ac:dyDescent="0.25">
      <c r="A132" s="46">
        <v>106</v>
      </c>
      <c r="B132" s="47" t="s">
        <v>61</v>
      </c>
      <c r="C132" s="124">
        <v>80</v>
      </c>
      <c r="D132" s="48">
        <v>0.64</v>
      </c>
      <c r="E132" s="48">
        <v>0.08</v>
      </c>
      <c r="F132" s="48">
        <v>1.36</v>
      </c>
      <c r="G132" s="48">
        <v>10.4</v>
      </c>
      <c r="H132" s="49">
        <v>1.6E-2</v>
      </c>
      <c r="I132" s="44">
        <v>4</v>
      </c>
      <c r="J132" s="44">
        <v>0</v>
      </c>
      <c r="K132" s="44">
        <v>0.08</v>
      </c>
      <c r="L132" s="44">
        <v>18.399999999999999</v>
      </c>
      <c r="M132" s="44">
        <v>19.2</v>
      </c>
      <c r="N132" s="44">
        <v>11.2</v>
      </c>
      <c r="O132" s="44">
        <v>0.48</v>
      </c>
      <c r="P132" s="11"/>
      <c r="Q132" s="11"/>
      <c r="R132" s="11"/>
      <c r="S132" s="11"/>
    </row>
    <row r="133" spans="1:19" ht="15" customHeight="1" x14ac:dyDescent="0.25">
      <c r="A133" s="46">
        <v>345</v>
      </c>
      <c r="B133" s="61" t="s">
        <v>63</v>
      </c>
      <c r="C133" s="123">
        <v>130</v>
      </c>
      <c r="D133" s="102">
        <v>14.22</v>
      </c>
      <c r="E133" s="102">
        <v>3.2</v>
      </c>
      <c r="F133" s="102">
        <v>11.68</v>
      </c>
      <c r="G133" s="103">
        <v>132.68</v>
      </c>
      <c r="H133" s="67">
        <v>7.0000000000000007E-2</v>
      </c>
      <c r="I133" s="68">
        <v>0.87</v>
      </c>
      <c r="J133" s="68">
        <v>2.9000000000000001E-2</v>
      </c>
      <c r="K133" s="67">
        <v>1.06</v>
      </c>
      <c r="L133" s="67">
        <v>36.35</v>
      </c>
      <c r="M133" s="48">
        <v>164.6</v>
      </c>
      <c r="N133" s="48">
        <v>25.2</v>
      </c>
      <c r="O133" s="48">
        <v>0.71</v>
      </c>
      <c r="P133" s="6"/>
      <c r="Q133" s="10"/>
      <c r="R133" s="10"/>
      <c r="S133" s="10"/>
    </row>
    <row r="134" spans="1:19" ht="15" customHeight="1" x14ac:dyDescent="0.25">
      <c r="A134" s="46">
        <v>240</v>
      </c>
      <c r="B134" s="61" t="s">
        <v>50</v>
      </c>
      <c r="C134" s="104">
        <v>180</v>
      </c>
      <c r="D134" s="81">
        <v>4.4400000000000004</v>
      </c>
      <c r="E134" s="81">
        <v>7.32</v>
      </c>
      <c r="F134" s="81">
        <v>44.8</v>
      </c>
      <c r="G134" s="76">
        <v>262.8</v>
      </c>
      <c r="H134" s="81">
        <v>3.5999999999999997E-2</v>
      </c>
      <c r="I134" s="81">
        <v>0</v>
      </c>
      <c r="J134" s="81">
        <v>4.8000000000000001E-2</v>
      </c>
      <c r="K134" s="81">
        <v>3.4000000000000002E-2</v>
      </c>
      <c r="L134" s="81">
        <v>5.9</v>
      </c>
      <c r="M134" s="81">
        <v>96</v>
      </c>
      <c r="N134" s="81">
        <v>31.4</v>
      </c>
      <c r="O134" s="81">
        <v>0.64</v>
      </c>
    </row>
    <row r="135" spans="1:19" ht="15" customHeight="1" x14ac:dyDescent="0.25">
      <c r="A135" s="40">
        <v>108</v>
      </c>
      <c r="B135" s="45" t="s">
        <v>23</v>
      </c>
      <c r="C135" s="72">
        <v>50</v>
      </c>
      <c r="D135" s="82">
        <v>3.85</v>
      </c>
      <c r="E135" s="82">
        <v>0.4</v>
      </c>
      <c r="F135" s="82">
        <v>24.6</v>
      </c>
      <c r="G135" s="82">
        <v>117</v>
      </c>
      <c r="H135" s="82">
        <v>0.05</v>
      </c>
      <c r="I135" s="82">
        <v>0</v>
      </c>
      <c r="J135" s="82">
        <v>0</v>
      </c>
      <c r="K135" s="82">
        <v>0.55000000000000004</v>
      </c>
      <c r="L135" s="82">
        <v>10</v>
      </c>
      <c r="M135" s="82">
        <v>32</v>
      </c>
      <c r="N135" s="82">
        <v>7</v>
      </c>
      <c r="O135" s="82">
        <v>0.5</v>
      </c>
      <c r="P135" s="9">
        <f>G137*25/G138</f>
        <v>24.24676457757743</v>
      </c>
      <c r="Q135" s="9"/>
      <c r="R135" s="9"/>
      <c r="S135" s="9"/>
    </row>
    <row r="136" spans="1:19" ht="15" customHeight="1" x14ac:dyDescent="0.25">
      <c r="A136" s="62"/>
      <c r="B136" s="100"/>
      <c r="C136" s="105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"/>
      <c r="Q136" s="4"/>
      <c r="R136" s="4"/>
      <c r="S136" s="4"/>
    </row>
    <row r="137" spans="1:19" ht="15" customHeight="1" x14ac:dyDescent="0.25">
      <c r="A137" s="46"/>
      <c r="B137" s="53" t="s">
        <v>24</v>
      </c>
      <c r="C137" s="66">
        <f>SUM(C130:C136)</f>
        <v>670</v>
      </c>
      <c r="D137" s="70">
        <f t="shared" ref="D137:F137" si="9">SUM(D130:D136)</f>
        <v>26.130000000000003</v>
      </c>
      <c r="E137" s="70">
        <f t="shared" si="9"/>
        <v>11.55</v>
      </c>
      <c r="F137" s="70">
        <f t="shared" si="9"/>
        <v>92.6</v>
      </c>
      <c r="G137" s="70">
        <f>SUM(G130:G135)</f>
        <v>666.98</v>
      </c>
      <c r="H137" s="70">
        <f t="shared" ref="H137:O137" si="10">SUM(H130:H135)</f>
        <v>0.23400000000000004</v>
      </c>
      <c r="I137" s="70">
        <f t="shared" si="10"/>
        <v>8.8699999999999992</v>
      </c>
      <c r="J137" s="70">
        <f t="shared" si="10"/>
        <v>0.107</v>
      </c>
      <c r="K137" s="70">
        <f t="shared" si="10"/>
        <v>2.1740000000000004</v>
      </c>
      <c r="L137" s="70">
        <f t="shared" si="10"/>
        <v>88.15</v>
      </c>
      <c r="M137" s="70">
        <f t="shared" si="10"/>
        <v>359.1</v>
      </c>
      <c r="N137" s="70">
        <f t="shared" si="10"/>
        <v>88.8</v>
      </c>
      <c r="O137" s="70">
        <f t="shared" si="10"/>
        <v>6.2899999999999991</v>
      </c>
      <c r="P137" s="14" t="s">
        <v>9</v>
      </c>
      <c r="Q137" s="8" t="s">
        <v>10</v>
      </c>
      <c r="R137" s="8" t="s">
        <v>11</v>
      </c>
      <c r="S137" s="8" t="s">
        <v>43</v>
      </c>
    </row>
    <row r="138" spans="1:19" ht="15" customHeight="1" x14ac:dyDescent="0.25">
      <c r="A138" s="56"/>
      <c r="B138" s="53" t="s">
        <v>25</v>
      </c>
      <c r="C138" s="52">
        <v>550</v>
      </c>
      <c r="D138" s="55">
        <v>22.5</v>
      </c>
      <c r="E138" s="55">
        <v>23</v>
      </c>
      <c r="F138" s="55">
        <v>95</v>
      </c>
      <c r="G138" s="55">
        <v>687.7</v>
      </c>
      <c r="H138" s="55">
        <v>0.35</v>
      </c>
      <c r="I138" s="55">
        <v>17.5</v>
      </c>
      <c r="J138" s="55">
        <v>0.22</v>
      </c>
      <c r="K138" s="55">
        <v>2.7</v>
      </c>
      <c r="L138" s="55">
        <v>275</v>
      </c>
      <c r="M138" s="55">
        <v>412</v>
      </c>
      <c r="N138" s="55">
        <v>62.5</v>
      </c>
      <c r="O138" s="55">
        <v>3</v>
      </c>
      <c r="P138" s="15">
        <f>SUM(D82+D96+D107+D122+D137)</f>
        <v>138</v>
      </c>
      <c r="Q138" s="15">
        <f>SUM(E82+E96+E107+E122+E137)</f>
        <v>113.59999999999998</v>
      </c>
      <c r="R138" s="15">
        <f>SUM(F82+F96+F107+F122+F137)</f>
        <v>446.90999999999997</v>
      </c>
      <c r="S138" s="15">
        <f>SUM(G82+G96+G107+G122+G137)</f>
        <v>3448.32</v>
      </c>
    </row>
    <row r="139" spans="1:19" ht="15" customHeight="1" x14ac:dyDescent="0.25">
      <c r="A139" s="106"/>
      <c r="B139" s="53" t="s">
        <v>42</v>
      </c>
      <c r="C139" s="107">
        <f t="shared" ref="C139:O139" si="11">SUM(C13+C28+C41+C54+C68+C82+C96+C107+C122+C137)</f>
        <v>6285</v>
      </c>
      <c r="D139" s="108">
        <f t="shared" si="11"/>
        <v>270.26</v>
      </c>
      <c r="E139" s="108">
        <f t="shared" si="11"/>
        <v>228.74999999999997</v>
      </c>
      <c r="F139" s="108">
        <f t="shared" si="11"/>
        <v>874.44</v>
      </c>
      <c r="G139" s="108">
        <f t="shared" si="11"/>
        <v>6885.3899999999994</v>
      </c>
      <c r="H139" s="108">
        <f t="shared" si="11"/>
        <v>6.1969999999999992</v>
      </c>
      <c r="I139" s="108">
        <f t="shared" si="11"/>
        <v>278.56200000000001</v>
      </c>
      <c r="J139" s="108">
        <f t="shared" si="11"/>
        <v>16.007999999999999</v>
      </c>
      <c r="K139" s="108">
        <f t="shared" si="11"/>
        <v>54.173999999999999</v>
      </c>
      <c r="L139" s="108">
        <f t="shared" si="11"/>
        <v>1906.5699999999997</v>
      </c>
      <c r="M139" s="108">
        <f t="shared" si="11"/>
        <v>3927.9879999999998</v>
      </c>
      <c r="N139" s="108">
        <f t="shared" si="11"/>
        <v>867.16399999999999</v>
      </c>
      <c r="O139" s="108">
        <f t="shared" si="11"/>
        <v>88.19</v>
      </c>
      <c r="P139" s="30">
        <f>P138/5</f>
        <v>27.6</v>
      </c>
      <c r="Q139" s="30">
        <f>Q138/5</f>
        <v>22.719999999999995</v>
      </c>
      <c r="R139" s="12">
        <f>R138/5</f>
        <v>89.381999999999991</v>
      </c>
      <c r="S139" s="30">
        <f>S138/5</f>
        <v>689.66399999999999</v>
      </c>
    </row>
    <row r="140" spans="1:19" ht="15" customHeight="1" x14ac:dyDescent="0.25">
      <c r="A140" s="109"/>
      <c r="B140" s="58"/>
      <c r="C140" s="110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31"/>
      <c r="Q140" s="32"/>
      <c r="R140" s="12"/>
      <c r="S140" s="32"/>
    </row>
    <row r="141" spans="1:19" ht="15" customHeight="1" x14ac:dyDescent="0.25">
      <c r="A141" s="143" t="s">
        <v>59</v>
      </c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33">
        <v>22.5</v>
      </c>
      <c r="Q141" s="22">
        <v>23</v>
      </c>
      <c r="R141" s="22">
        <v>95</v>
      </c>
      <c r="S141" s="22">
        <v>687.7</v>
      </c>
    </row>
    <row r="142" spans="1:19" ht="15" customHeight="1" x14ac:dyDescent="0.25">
      <c r="A142" s="64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33"/>
      <c r="Q142" s="22"/>
      <c r="R142" s="22"/>
      <c r="S142" s="22"/>
    </row>
    <row r="143" spans="1:19" ht="15" customHeight="1" x14ac:dyDescent="0.25">
      <c r="A143" s="19" t="s">
        <v>44</v>
      </c>
      <c r="B143" s="19"/>
      <c r="C143" s="112"/>
      <c r="D143" s="113"/>
      <c r="E143" s="113"/>
      <c r="F143" s="113"/>
      <c r="G143" s="113"/>
      <c r="H143" s="113"/>
      <c r="I143" s="113"/>
      <c r="J143" s="113"/>
      <c r="K143" s="113" t="s">
        <v>45</v>
      </c>
      <c r="L143" s="113"/>
      <c r="M143" s="113"/>
      <c r="N143" s="113"/>
      <c r="O143" s="113"/>
      <c r="P143" s="23">
        <f>SUM(P139*100/P141)</f>
        <v>122.66666666666667</v>
      </c>
      <c r="Q143" s="23">
        <f>SUM(Q139*100/Q141)</f>
        <v>98.782608695652158</v>
      </c>
      <c r="R143" s="23">
        <f>SUM(R139*100/R141)</f>
        <v>94.086315789473673</v>
      </c>
      <c r="S143" s="23">
        <f>SUM(S139*100/S141)</f>
        <v>100.28558964664823</v>
      </c>
    </row>
    <row r="144" spans="1:19" ht="15" customHeight="1" x14ac:dyDescent="0.25">
      <c r="A144" s="145" t="s">
        <v>56</v>
      </c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9"/>
      <c r="Q144" s="9"/>
      <c r="R144" s="9"/>
      <c r="S144" s="9"/>
    </row>
    <row r="145" spans="1:19" ht="15" customHeight="1" x14ac:dyDescent="0.25">
      <c r="A145" s="114"/>
      <c r="B145" s="114"/>
      <c r="C145" s="115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9"/>
      <c r="Q145" s="9"/>
      <c r="R145" s="9"/>
      <c r="S145" s="9"/>
    </row>
    <row r="146" spans="1:19" ht="15" customHeight="1" x14ac:dyDescent="0.25">
      <c r="A146" s="114"/>
      <c r="B146" s="114"/>
      <c r="C146" s="115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9"/>
      <c r="Q146" s="9"/>
      <c r="R146" s="9"/>
      <c r="S146" s="9"/>
    </row>
  </sheetData>
  <mergeCells count="112">
    <mergeCell ref="A1:O1"/>
    <mergeCell ref="E2:H2"/>
    <mergeCell ref="A3:E3"/>
    <mergeCell ref="F3:H3"/>
    <mergeCell ref="A4:A5"/>
    <mergeCell ref="B4:B5"/>
    <mergeCell ref="C4:C5"/>
    <mergeCell ref="D4:F4"/>
    <mergeCell ref="G4:G5"/>
    <mergeCell ref="H4:K4"/>
    <mergeCell ref="H18:K18"/>
    <mergeCell ref="L18:O18"/>
    <mergeCell ref="A20:O20"/>
    <mergeCell ref="A30:O30"/>
    <mergeCell ref="E32:H32"/>
    <mergeCell ref="A33:E33"/>
    <mergeCell ref="L4:O4"/>
    <mergeCell ref="A6:O6"/>
    <mergeCell ref="A16:B16"/>
    <mergeCell ref="E16:H16"/>
    <mergeCell ref="A17:E17"/>
    <mergeCell ref="A18:A19"/>
    <mergeCell ref="B18:B19"/>
    <mergeCell ref="C18:C19"/>
    <mergeCell ref="D18:F18"/>
    <mergeCell ref="G18:G19"/>
    <mergeCell ref="H46:K46"/>
    <mergeCell ref="L46:O46"/>
    <mergeCell ref="A48:O48"/>
    <mergeCell ref="A56:O56"/>
    <mergeCell ref="E58:H58"/>
    <mergeCell ref="A59:E59"/>
    <mergeCell ref="L34:O34"/>
    <mergeCell ref="A36:O36"/>
    <mergeCell ref="A44:B44"/>
    <mergeCell ref="E44:H44"/>
    <mergeCell ref="A45:E45"/>
    <mergeCell ref="A46:A47"/>
    <mergeCell ref="B46:B47"/>
    <mergeCell ref="C46:C47"/>
    <mergeCell ref="D46:F46"/>
    <mergeCell ref="G46:G47"/>
    <mergeCell ref="A34:A35"/>
    <mergeCell ref="B34:B35"/>
    <mergeCell ref="C34:C35"/>
    <mergeCell ref="D34:F34"/>
    <mergeCell ref="G34:G35"/>
    <mergeCell ref="H34:K34"/>
    <mergeCell ref="L60:O60"/>
    <mergeCell ref="A62:O62"/>
    <mergeCell ref="E71:H71"/>
    <mergeCell ref="A72:E72"/>
    <mergeCell ref="A73:A74"/>
    <mergeCell ref="B73:B74"/>
    <mergeCell ref="C73:C74"/>
    <mergeCell ref="D73:F73"/>
    <mergeCell ref="G73:G74"/>
    <mergeCell ref="H73:K73"/>
    <mergeCell ref="A60:A61"/>
    <mergeCell ref="B60:B61"/>
    <mergeCell ref="C60:C61"/>
    <mergeCell ref="D60:F60"/>
    <mergeCell ref="G60:G61"/>
    <mergeCell ref="H60:K60"/>
    <mergeCell ref="L73:O73"/>
    <mergeCell ref="A75:O75"/>
    <mergeCell ref="A84:O84"/>
    <mergeCell ref="E85:H85"/>
    <mergeCell ref="A86:E86"/>
    <mergeCell ref="A87:A88"/>
    <mergeCell ref="B87:B88"/>
    <mergeCell ref="C87:C88"/>
    <mergeCell ref="D87:F87"/>
    <mergeCell ref="G87:G88"/>
    <mergeCell ref="H100:K100"/>
    <mergeCell ref="L100:O100"/>
    <mergeCell ref="A109:O109"/>
    <mergeCell ref="A111:B111"/>
    <mergeCell ref="D111:I111"/>
    <mergeCell ref="A112:E112"/>
    <mergeCell ref="H87:K87"/>
    <mergeCell ref="L87:O87"/>
    <mergeCell ref="A89:O89"/>
    <mergeCell ref="E98:H98"/>
    <mergeCell ref="A99:E99"/>
    <mergeCell ref="A100:A101"/>
    <mergeCell ref="B100:B101"/>
    <mergeCell ref="C100:C101"/>
    <mergeCell ref="D100:F100"/>
    <mergeCell ref="G100:G101"/>
    <mergeCell ref="L113:O113"/>
    <mergeCell ref="A115:O115"/>
    <mergeCell ref="A124:O124"/>
    <mergeCell ref="A125:B125"/>
    <mergeCell ref="E125:H125"/>
    <mergeCell ref="A126:E126"/>
    <mergeCell ref="A113:A114"/>
    <mergeCell ref="B113:B114"/>
    <mergeCell ref="C113:C114"/>
    <mergeCell ref="D113:F113"/>
    <mergeCell ref="G113:G114"/>
    <mergeCell ref="H113:K113"/>
    <mergeCell ref="L127:O127"/>
    <mergeCell ref="A129:O129"/>
    <mergeCell ref="A141:O141"/>
    <mergeCell ref="A144:O144"/>
    <mergeCell ref="A127:A128"/>
    <mergeCell ref="B127:B128"/>
    <mergeCell ref="C127:C128"/>
    <mergeCell ref="D127:F127"/>
    <mergeCell ref="G127:G128"/>
    <mergeCell ref="H127:K127"/>
  </mergeCells>
  <pageMargins left="0.25" right="0.25" top="0.75" bottom="0.75" header="0.3" footer="0.3"/>
  <pageSetup paperSize="9" scale="81" orientation="landscape" r:id="rId1"/>
  <rowBreaks count="4" manualBreakCount="4">
    <brk id="31" max="16383" man="1"/>
    <brk id="57" max="16383" man="1"/>
    <brk id="84" max="16383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E_Lvo</dc:creator>
  <cp:lastModifiedBy>E_Lvo</cp:lastModifiedBy>
  <cp:lastPrinted>2022-10-27T14:29:42Z</cp:lastPrinted>
  <dcterms:created xsi:type="dcterms:W3CDTF">2022-08-16T12:33:23Z</dcterms:created>
  <dcterms:modified xsi:type="dcterms:W3CDTF">2022-11-22T13:58:59Z</dcterms:modified>
</cp:coreProperties>
</file>