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filterPrivacy="1" defaultThemeVersion="124226"/>
  <bookViews>
    <workbookView xWindow="0" yWindow="0" windowWidth="10320" windowHeight="8040" tabRatio="801" firstSheet="1" activeTab="5"/>
  </bookViews>
  <sheets>
    <sheet name="Целевые показатели" sheetId="2" r:id="rId1"/>
    <sheet name="Основные мероприятия" sheetId="3" r:id="rId2"/>
    <sheet name="Муниципальное задание" sheetId="4" r:id="rId3"/>
    <sheet name="Расходы на реализацию" sheetId="5" r:id="rId4"/>
    <sheet name="Изменения" sheetId="6" r:id="rId5"/>
    <sheet name="Эффективность" sheetId="7" r:id="rId6"/>
  </sheets>
  <definedNames>
    <definedName name="_xlnm.Print_Area" localSheetId="4">Изменения!$A$2:$E$18</definedName>
    <definedName name="_xlnm.Print_Area" localSheetId="2">'Муниципальное задание'!$A$2:$H$11</definedName>
    <definedName name="_xlnm.Print_Area" localSheetId="1">'Основные мероприятия'!$A$2:$H$52</definedName>
    <definedName name="_xlnm.Print_Area" localSheetId="3">'Расходы на реализацию'!$A$1:$F$160</definedName>
    <definedName name="_xlnm.Print_Area" localSheetId="0">'Целевые показатели'!$A$2:$L$30</definedName>
    <definedName name="_xlnm.Print_Area" localSheetId="5">Эффективность!$A$1:$H$9</definedName>
  </definedNames>
  <calcPr calcId="162913"/>
</workbook>
</file>

<file path=xl/calcChain.xml><?xml version="1.0" encoding="utf-8"?>
<calcChain xmlns="http://schemas.openxmlformats.org/spreadsheetml/2006/main">
  <c r="M22" i="2" l="1"/>
  <c r="M26" i="2"/>
  <c r="M27" i="2"/>
  <c r="M28" i="2"/>
  <c r="M29" i="2"/>
  <c r="M30" i="2"/>
  <c r="M23" i="2"/>
  <c r="M24" i="2"/>
  <c r="M25" i="2"/>
  <c r="M21" i="2"/>
  <c r="M20" i="2"/>
  <c r="M14" i="2"/>
  <c r="M13" i="2"/>
  <c r="M12" i="2"/>
  <c r="M11" i="2"/>
  <c r="M9" i="2"/>
  <c r="M8" i="2"/>
  <c r="M31" i="2" s="1"/>
  <c r="H9" i="7"/>
  <c r="D9" i="7" s="1"/>
  <c r="K30" i="2" l="1"/>
  <c r="K22" i="2"/>
  <c r="K23" i="2"/>
  <c r="K24" i="2"/>
  <c r="K25" i="2"/>
  <c r="K26" i="2"/>
  <c r="K27" i="2"/>
  <c r="K28" i="2"/>
  <c r="K29" i="2"/>
  <c r="I22" i="2"/>
  <c r="I23" i="2"/>
  <c r="I24" i="2"/>
  <c r="I25" i="2"/>
  <c r="I26" i="2"/>
  <c r="I27" i="2"/>
  <c r="I28" i="2"/>
  <c r="I29" i="2"/>
  <c r="I30" i="2"/>
  <c r="K20" i="2"/>
  <c r="K21" i="2"/>
  <c r="I20" i="2"/>
  <c r="I21" i="2"/>
  <c r="K19" i="2"/>
  <c r="I19" i="2"/>
  <c r="K17" i="2"/>
  <c r="I17" i="2"/>
  <c r="K12" i="2"/>
  <c r="K13" i="2"/>
  <c r="K14" i="2"/>
  <c r="I13" i="2"/>
  <c r="I14" i="2"/>
  <c r="I12" i="2"/>
  <c r="K11" i="2"/>
  <c r="I11" i="2"/>
  <c r="K9" i="2"/>
  <c r="I9" i="2"/>
  <c r="H17" i="2"/>
  <c r="H16" i="2"/>
  <c r="K15" i="2" l="1"/>
  <c r="C145" i="5" l="1"/>
  <c r="D8" i="5" l="1"/>
  <c r="D7" i="5" l="1"/>
  <c r="C7" i="5"/>
  <c r="E127" i="5"/>
  <c r="C128" i="5"/>
  <c r="E126" i="5"/>
  <c r="D6" i="5" l="1"/>
  <c r="E154" i="5"/>
  <c r="C6" i="5"/>
  <c r="D128" i="5"/>
  <c r="C150" i="5"/>
  <c r="D5" i="5" l="1"/>
  <c r="E77" i="5"/>
  <c r="D160" i="5" l="1"/>
  <c r="D150" i="5"/>
  <c r="C8" i="5"/>
  <c r="E8" i="5" l="1"/>
  <c r="C5" i="5"/>
  <c r="E150" i="5"/>
  <c r="E133" i="5"/>
  <c r="E128" i="5" l="1"/>
  <c r="C160" i="5"/>
  <c r="E160" i="5" s="1"/>
  <c r="K18" i="2" l="1"/>
  <c r="K8" i="2"/>
  <c r="H6" i="7"/>
  <c r="D6" i="7" s="1"/>
  <c r="H8" i="7" l="1"/>
  <c r="D8" i="7" s="1"/>
  <c r="H7" i="7"/>
  <c r="D7" i="7" s="1"/>
  <c r="E23" i="5"/>
  <c r="I15" i="2" l="1"/>
  <c r="I18" i="2"/>
  <c r="I8" i="2"/>
  <c r="H9" i="2"/>
  <c r="H10" i="2"/>
  <c r="H11" i="2"/>
  <c r="H12" i="2"/>
  <c r="H13" i="2"/>
  <c r="H14" i="2"/>
  <c r="H15" i="2"/>
  <c r="H18" i="2"/>
  <c r="H19" i="2"/>
  <c r="H20" i="2"/>
  <c r="H21" i="2"/>
  <c r="H22" i="2"/>
  <c r="H23" i="2"/>
  <c r="H24" i="2"/>
  <c r="H25" i="2"/>
  <c r="H26" i="2"/>
  <c r="H27" i="2"/>
  <c r="H28" i="2"/>
  <c r="H29" i="2"/>
  <c r="H30" i="2"/>
  <c r="H8" i="2"/>
  <c r="E144" i="5" l="1"/>
  <c r="E97" i="5" l="1"/>
  <c r="E124" i="5" l="1"/>
  <c r="E5" i="5" l="1"/>
  <c r="E155" i="5" l="1"/>
  <c r="E152" i="5"/>
  <c r="E158" i="5"/>
  <c r="E120" i="5"/>
  <c r="E121" i="5"/>
  <c r="E117" i="5"/>
  <c r="E7" i="5" l="1"/>
  <c r="E6" i="5"/>
  <c r="E22" i="5"/>
  <c r="G7" i="4" l="1"/>
  <c r="G8" i="4"/>
  <c r="G9" i="4"/>
  <c r="G10" i="4"/>
  <c r="G11" i="4"/>
  <c r="G6" i="4"/>
  <c r="E148" i="5" l="1"/>
  <c r="E145" i="5"/>
  <c r="E142" i="5"/>
  <c r="E139" i="5"/>
  <c r="E136" i="5"/>
  <c r="E130" i="5"/>
  <c r="E114" i="5"/>
  <c r="E109" i="5"/>
  <c r="E106" i="5"/>
  <c r="E103" i="5"/>
  <c r="E100" i="5"/>
  <c r="E95" i="5"/>
  <c r="E94" i="5"/>
  <c r="E91" i="5"/>
  <c r="E87" i="5"/>
  <c r="E85" i="5"/>
  <c r="E82" i="5"/>
  <c r="E79" i="5"/>
  <c r="E72" i="5"/>
  <c r="E69" i="5"/>
  <c r="E66" i="5"/>
  <c r="E64" i="5"/>
  <c r="E61" i="5"/>
  <c r="E58" i="5"/>
  <c r="E55" i="5"/>
  <c r="E52" i="5"/>
  <c r="E49" i="5"/>
  <c r="E46" i="5"/>
  <c r="E43" i="5"/>
  <c r="E40" i="5"/>
  <c r="E37" i="5"/>
  <c r="E34" i="5"/>
  <c r="E31" i="5"/>
  <c r="E28" i="5"/>
  <c r="E25" i="5"/>
  <c r="E19" i="5"/>
  <c r="E18" i="5"/>
  <c r="E16" i="5"/>
  <c r="E13" i="5"/>
  <c r="E12" i="5"/>
  <c r="E10" i="5"/>
</calcChain>
</file>

<file path=xl/sharedStrings.xml><?xml version="1.0" encoding="utf-8"?>
<sst xmlns="http://schemas.openxmlformats.org/spreadsheetml/2006/main" count="674" uniqueCount="328">
  <si>
    <t>№п/п</t>
  </si>
  <si>
    <t>Наименование показателя</t>
  </si>
  <si>
    <t>Ед. изм.</t>
  </si>
  <si>
    <t>факт на конец отчетного периода</t>
  </si>
  <si>
    <t xml:space="preserve"> -//- </t>
  </si>
  <si>
    <t>Срок выполнения плановый</t>
  </si>
  <si>
    <t>Факт по состоянию на конец отчетного периода</t>
  </si>
  <si>
    <t>тыс. руб.</t>
  </si>
  <si>
    <t>Расходы бюджета  муниципального образования на оказание муниципальной услуги</t>
  </si>
  <si>
    <t>Наименование показателя, характеризующего объем муниципальной услуги</t>
  </si>
  <si>
    <t>Наименование муниципальной программы, подпрограммы</t>
  </si>
  <si>
    <t>Оценка расходов на отчетный год согласно муниципальной программе, тыс. руб.</t>
  </si>
  <si>
    <t>Фактические расходы на отчетную дату, тыс. руб.</t>
  </si>
  <si>
    <t>Отношение фактических расходов к оценке расходов, %</t>
  </si>
  <si>
    <t>Всего:</t>
  </si>
  <si>
    <t>Средства краевого бюджета</t>
  </si>
  <si>
    <t>Средства местного бюджета</t>
  </si>
  <si>
    <t>Внебюджетные средства</t>
  </si>
  <si>
    <t>Источник финансирования</t>
  </si>
  <si>
    <t>Вид правового акта</t>
  </si>
  <si>
    <t>Дата принятия</t>
  </si>
  <si>
    <t>Номер</t>
  </si>
  <si>
    <t>Муниципальная программа, подпрограмма</t>
  </si>
  <si>
    <t>Координатор</t>
  </si>
  <si>
    <r>
      <t>СС</t>
    </r>
    <r>
      <rPr>
        <sz val="8"/>
        <color theme="1"/>
        <rFont val="Times New Roman"/>
        <family val="1"/>
        <charset val="204"/>
      </rPr>
      <t>УЗ</t>
    </r>
  </si>
  <si>
    <t>Развитие образования в Темрюкском районе</t>
  </si>
  <si>
    <t>увеличение пропускной способности и оплата интернет-трафика</t>
  </si>
  <si>
    <t>проведение учебно-полевых сборов юношей 10-х классов в рамках допризывной подготовки молодежи</t>
  </si>
  <si>
    <t>реализация приоритетного национального проекта "образование"</t>
  </si>
  <si>
    <t>приобретение оборудования для пищеблоков образовательных учреждений</t>
  </si>
  <si>
    <t>введение ставок педагогов дополнительного образования для работы с детьми в вечернее и каникулярное время в спортивных залах общеобразовательных учреждений дополнительного образования физкультурно-спортивной направленности системы образования</t>
  </si>
  <si>
    <t>введение ставок педагогов дополнительного образования в муниципальных образовательных учреждениях (за исключением вечерних), для непосредственного руководства спортивными клубами образовательных учреждений</t>
  </si>
  <si>
    <t>развитие детско-юношеского туризма (организация и проведение многодневных походов учащихся школ)</t>
  </si>
  <si>
    <t>обеспечение общедоступного и бесплатного дошкольного образования в муниципальных дошкольных образовательных организациях</t>
  </si>
  <si>
    <t>обеспечение дополнительного образования детей в муниципальных образовательных организациях дополнительного образования</t>
  </si>
  <si>
    <t>капитальный и текущий ремонт образовательных учреждений с целью приведения в соответствие с требованиями ФГОС</t>
  </si>
  <si>
    <t>увеличение фонда оплаты труда работников муниципальных общеобразовательных учреждений для доведения заработной платы водителей школьных автобусов до среднего краевого уровня</t>
  </si>
  <si>
    <t>стимулирование отдельных категорий работников муниципальных учреждений дополнительного образования детей</t>
  </si>
  <si>
    <t>независимая оценка пожарного риска</t>
  </si>
  <si>
    <t>обеспечение охраны образовательных организаций специализированными службами</t>
  </si>
  <si>
    <t>обслуживание средств тревожной сигнализации вневедомственной охраной, техническое обслуживание "тревожной кнопки", установка "тревожной кнопки" в новых помещениях</t>
  </si>
  <si>
    <t>материально-техническое и финансовое обеспечение деятельности управления образованием</t>
  </si>
  <si>
    <t>обеспечение системы образования Темрюкского района высококвалифицированными кадрами</t>
  </si>
  <si>
    <t>чел</t>
  </si>
  <si>
    <t>предоставление начального, основного среднего общего образования</t>
  </si>
  <si>
    <t>предоставление дополнительного образования в образовательных учреждениях дополнительного образования детей общей, спортивной и специализированной направленности</t>
  </si>
  <si>
    <t>%</t>
  </si>
  <si>
    <t>мест</t>
  </si>
  <si>
    <t>тыс.чел.</t>
  </si>
  <si>
    <t>Суть изменений (краткое изложение)</t>
  </si>
  <si>
    <t>Постановление администрации муниципального образования Темрюкский район</t>
  </si>
  <si>
    <t>текущий и аварийный ремонт систем коммуникаций</t>
  </si>
  <si>
    <t>предоставление дошкольного образования</t>
  </si>
  <si>
    <t>шт.</t>
  </si>
  <si>
    <t>обеспечение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</si>
  <si>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</si>
  <si>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</si>
  <si>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Осуществление отдельных государственных полномочий по обеспечению выплаты компенсаци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</si>
  <si>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Общерайонный выпускной бал</t>
  </si>
  <si>
    <t>Оформление актов обследования технического состояния, аварийных и опасных для жизни людей объектов, подлежащих сносу</t>
  </si>
  <si>
    <t>Подготовка учреждения образования к отопительному сезону</t>
  </si>
  <si>
    <t>Организация  предоставления дополнительного образования детей в мунципальных образовательных организациях (условия софинансирования)</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</si>
  <si>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 краевого бюджета)</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</si>
  <si>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 федерального бюджета)</t>
  </si>
  <si>
    <t>Средства федерального бюджета</t>
  </si>
  <si>
    <t>организация предоставления дополнительного образования (в целях доведения средней заработной платы педагогических работников учреждений (организаций) дополнительного образования детей до средней заработной платы учителей в системе общего образования по Краснодарскому краю (софинансирование с краевым бюджетом)</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</si>
  <si>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дополнительного образования детей Краснодарского края отраслей "Образование" и "Физическая культура и спорт"</t>
  </si>
  <si>
    <t>Осуществление отдельных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расположенных на территории Краснодарского края, проживающих и работающих в сельской местности</t>
  </si>
  <si>
    <t>установка системы стрелец-мониторинг, вывод сигнала на пульт 01, обслуживание</t>
  </si>
  <si>
    <t>финансовое обеспечение деятельности муниципальных казенных учреждений, подведомственных управлению образованием</t>
  </si>
  <si>
    <t>Наименование целевого показателя (индикатора)</t>
  </si>
  <si>
    <t>Значение целевого показателя (индикатора)</t>
  </si>
  <si>
    <t>факт на начало отчетного периода (за прошлый год)</t>
  </si>
  <si>
    <t>план на конец отчетно-го (текуще-го) года</t>
  </si>
  <si>
    <t>факт на конец отчетно-го периода</t>
  </si>
  <si>
    <t>Абсолютное отклоне-ние факта от плана</t>
  </si>
  <si>
    <t>Относи-тельное отклонение факта от плана, %</t>
  </si>
  <si>
    <t>Наименование программы "Развитие образования в Темрюкском районе"</t>
  </si>
  <si>
    <t>Темп роста к уровню прошлого года, %</t>
  </si>
  <si>
    <t xml:space="preserve">Обоснование отклонений значений целевого показателя (индикатора) на конец отчетного периода  </t>
  </si>
  <si>
    <t>Численность обучающихся по программам общего образования в общеобразовательных организациях Темрюкского района</t>
  </si>
  <si>
    <t>Численность обучающихся по программам общего образования в расчете на 1 учителя</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</si>
  <si>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</si>
  <si>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Отношение среднего балла единого государственного экзамена (в расчете на 1 предмет) в 10 процентах школ с лучшими результатами единого государственного экзамена к среднему баллу единого государственного экзамена (в расчете на 1 предмет) в 10 процентах школ с худшими результатами единого государственного экзамена</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</si>
  <si>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</si>
  <si>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Доля детей и молодежи в возрасте 5 –18 лет, охваченных образовательными  программами дополнительного образования</t>
  </si>
  <si>
    <t>Выполнение муниципальных заданий  муниципальными организациями</t>
  </si>
  <si>
    <t>Обустройство ограждения территории</t>
  </si>
  <si>
    <t>Обеспечение охраны образовательных организаций специализированными службами</t>
  </si>
  <si>
    <t xml:space="preserve">Приведение в соответствие с нормативными   требованиями (устранение замечаний надзорных органов)  </t>
  </si>
  <si>
    <t xml:space="preserve">Независимая оценка пожарного риска                                    </t>
  </si>
  <si>
    <t>Обеспечение системы образования Темрюкского района высоквалифицированными кадрами</t>
  </si>
  <si>
    <t xml:space="preserve">Поддержка талантливой молодежи </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</si>
  <si>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</si>
  <si>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</si>
  <si>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 xml:space="preserve">Достигнутый результат  </t>
  </si>
  <si>
    <t>Муниципальная программа "Развитие образования в Темрюкском районе"</t>
  </si>
  <si>
    <t>управление образованием</t>
  </si>
  <si>
    <t>май-сентябрь</t>
  </si>
  <si>
    <t xml:space="preserve">Наличие безлимитного круглосуточного скоростного доступа к сети «Интернет» во всех школах района  </t>
  </si>
  <si>
    <t>управление образованием, образовательные учреждения</t>
  </si>
  <si>
    <t>Устранение замечаний в предписаниях надзорных органов</t>
  </si>
  <si>
    <t>Получение практических навыков курса ОБЖ юношами 10 классов школ</t>
  </si>
  <si>
    <t xml:space="preserve">Обеспечение питания 100% педагогических работников и учащихся  дневных школ   </t>
  </si>
  <si>
    <t>Обеспечение льготным питанием  не менее 800 учащихся</t>
  </si>
  <si>
    <t>Обеспечение ежегодного проведения многодневных походов для  110 школьников</t>
  </si>
  <si>
    <t>Организация льготного питания для  указанной категории учащихся</t>
  </si>
  <si>
    <t>Обеспечение выплат указанной категории граждан</t>
  </si>
  <si>
    <t>Проведение общерайонного выпускного бала</t>
  </si>
  <si>
    <t xml:space="preserve">Повышение заработной платы не менее 20 водителям </t>
  </si>
  <si>
    <t xml:space="preserve">Выплаты 100% работникам указанной категории </t>
  </si>
  <si>
    <t>Выплаты 100% работникам указанной категории</t>
  </si>
  <si>
    <t>Обеспечение выплат указанной категории работников</t>
  </si>
  <si>
    <t>Сокращение количества предписаний надзорных органов, повышение качества образования, повышение эффективности использования бюджетных средств</t>
  </si>
  <si>
    <t>Обеспечены выплаты 20 водителям школьных автобусов</t>
  </si>
  <si>
    <t>ежемесячно</t>
  </si>
  <si>
    <t xml:space="preserve">Обеспечены выплаты 100% работникам указанной категории </t>
  </si>
  <si>
    <t>Обеспечены выплаты указанной категории граждан</t>
  </si>
  <si>
    <t>ежедневно, в дни проведения учебных занятий</t>
  </si>
  <si>
    <t>в течение года по мере возникновения аварий</t>
  </si>
  <si>
    <t>май</t>
  </si>
  <si>
    <t>июнь</t>
  </si>
  <si>
    <t>август</t>
  </si>
  <si>
    <t>сентябрь</t>
  </si>
  <si>
    <t xml:space="preserve"> в дни проведения учебных занятий</t>
  </si>
  <si>
    <t>Отчет о выполнении сводных показателей муниципальных заданий на оказание муниципальных услуг (выполнение работ)</t>
  </si>
  <si>
    <t>Наименование муниципальной услуги (работы)</t>
  </si>
  <si>
    <t>План на отчетный период</t>
  </si>
  <si>
    <t>Обеспечение высокого качества управления процессами развития образования на муниципальном уровне</t>
  </si>
  <si>
    <t xml:space="preserve">управление образованием, МКУ </t>
  </si>
  <si>
    <t>управление образованием, МКУ ИМЦ</t>
  </si>
  <si>
    <t>декабрь</t>
  </si>
  <si>
    <t>ежеднев-но, в дни проведе-ния учеб-ных занятий</t>
  </si>
  <si>
    <t>Обеспечено льготное питание   856 учащихся</t>
  </si>
  <si>
    <t>ежеднев-но, в дни проведе-ния учеб-ных заня-тий</t>
  </si>
  <si>
    <t>2 сентября</t>
  </si>
  <si>
    <t>Основное мероприятие "Приведение в соотвествие с действующим законодательством материально-технической базы образовательных организаций и их деятельности в области безопасности"</t>
  </si>
  <si>
    <t>Управление образованием</t>
  </si>
  <si>
    <t>x</t>
  </si>
  <si>
    <t>Ответственный исполнитель</t>
  </si>
  <si>
    <t>Материально-техническое обеспечение, выполнение строительно-монтажных и пуско-наладочных работ в новых образовательных организациях и прочие мероприятия, необходимые для их открытия</t>
  </si>
  <si>
    <t>капитальный, текущий ремонт, проектирование и оценка проектов, материально-техническое обеспечение образовательных организаций.</t>
  </si>
  <si>
    <t>приведение образовательных учреждений в соотвествие с требованиями надзорных органов</t>
  </si>
  <si>
    <t>организация питания учащихся педагогических работников общеобразовательных учреждений</t>
  </si>
  <si>
    <t>организация питания для учащихся из малообеспеченных многодетных семей</t>
  </si>
  <si>
    <t>организация питания для учащихся кадетских групп</t>
  </si>
  <si>
    <t>Прочие мероприятия в области образования</t>
  </si>
  <si>
    <t>Снос аварийных объектов</t>
  </si>
  <si>
    <t>Строительство объекта "Детский сад по пер.Илича, б/н в ст-це Старотитаровская Темрюкский район (софинансирование 5%)</t>
  </si>
  <si>
    <t>Приобретение школьных автобусов для образовательных учреждений (софинансирование 50%)</t>
  </si>
  <si>
    <t>мероприятия по повышению противопожарной безопасности образовательных организаций</t>
  </si>
  <si>
    <t>устройство систем видеонаблюдения в образовательных организациях, в том числе софинансирование10%</t>
  </si>
  <si>
    <t xml:space="preserve">устройство, ремонт ограждений территорий образовательных организаций </t>
  </si>
  <si>
    <t xml:space="preserve">организация и проведение государственной (итоговой)  аттестации в том числе софинансирование  </t>
  </si>
  <si>
    <t>Доля учащихся дневных школ, обучающихся во вторую смену</t>
  </si>
  <si>
    <t>Доля общеобразовательных организаций, имеющих скорость доступа к сети «Интернет» не менее 2 Мб/с</t>
  </si>
  <si>
    <t>Количество мест, созданных в ходе мероприятий по обеспечению доступности дошкольного образования</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</si>
  <si>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</si>
  <si>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Доступность дошкольного образования (отношение численности детей в возрасте от 1,5 до 3 лет, получивших дошкольное образование в текущем году, к сумме численности детей в возрасте от 1,5 до 3 лет, получающих дошкольное образование в текущем году, и численности детей в возрасте от 1,5 до 3 лет, находящихся в очереди на получение в текущем году дошкольного образования)</t>
  </si>
  <si>
    <t>Основное мероприятие "Создание условий для функционирования образовательных организаций в соответствии с современными требованиями"</t>
  </si>
  <si>
    <t xml:space="preserve">Прочие расходы в области образования  </t>
  </si>
  <si>
    <t>независимая оценка пожарного риска (расчет компенсирующих инженерных мероприятий)</t>
  </si>
  <si>
    <t>устройство систем видеонаблюдения в образовательных организациях, их техническое обслуживание,  в том числе софинансирование 10%</t>
  </si>
  <si>
    <t>Основное мероприятие "Обеспечение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</si>
  <si>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Ввод в эксплуатацию ДОУ  в ст. Старотитаровской</t>
  </si>
  <si>
    <t>Капитальный и текущий ремонт в 87 ОО</t>
  </si>
  <si>
    <t>Организация питания учащихся и   педагогических работников общеобразовательных учреждений</t>
  </si>
  <si>
    <t>Обеспечение льготным питанием не менее 250  учащихся</t>
  </si>
  <si>
    <t>Организация питания учащихся кадетских групп</t>
  </si>
  <si>
    <t>Окончание строительства детского сада на 280 мест, приобретение и установка немонтируемого оборудования</t>
  </si>
  <si>
    <t>Замена 2 школьных автобусов на новые в соотвествии с требованиями к новым автобусам</t>
  </si>
  <si>
    <t>УКСТЭК</t>
  </si>
  <si>
    <t>Причина неисполнения планового значения</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</si>
  <si>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</si>
  <si>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Подготовка образовательных учреждений к осенне-зимнему периоду</t>
  </si>
  <si>
    <t>Обеспечены выплаты 100% работникам указанной категории</t>
  </si>
  <si>
    <t>Обучение на курсах повышении квалификации не менее 33 педагогических и руководящих работника образовательных организаций, работников МКУ «ИМЦ УО», УОАМОТР</t>
  </si>
  <si>
    <t>Эффективность реализации муниципальной программы, подпрограммы</t>
  </si>
  <si>
    <t>Степень достижения плановых значений целевых показателей</t>
  </si>
  <si>
    <t>Степень реализации мероприятий</t>
  </si>
  <si>
    <t>Степень соответствия запланированному уровню расходов</t>
  </si>
  <si>
    <t>Эффективность использования средств бюджета муниципального образования</t>
  </si>
  <si>
    <r>
      <t>ЭР</t>
    </r>
    <r>
      <rPr>
        <sz val="8"/>
        <color theme="1"/>
        <rFont val="Times New Roman"/>
        <family val="1"/>
        <charset val="204"/>
      </rPr>
      <t>МП(ПП)</t>
    </r>
  </si>
  <si>
    <r>
      <t>Э</t>
    </r>
    <r>
      <rPr>
        <sz val="8"/>
        <color theme="1"/>
        <rFont val="Times New Roman"/>
        <family val="1"/>
        <charset val="204"/>
      </rPr>
      <t>ИС</t>
    </r>
  </si>
  <si>
    <t>Создание условий для функционирования об-разовательных организаций в соответствии с современными требованиями</t>
  </si>
  <si>
    <t>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</si>
  <si>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Федеральные</t>
  </si>
  <si>
    <t>Всего по 1 мероприятию</t>
  </si>
  <si>
    <t>Всего по 2 мероприятию</t>
  </si>
  <si>
    <t>Всего по 3 мероприятию</t>
  </si>
  <si>
    <r>
      <t>СР</t>
    </r>
    <r>
      <rPr>
        <sz val="8"/>
        <color theme="1"/>
        <rFont val="Times New Roman"/>
        <family val="1"/>
        <charset val="204"/>
      </rPr>
      <t>МП(ПП)</t>
    </r>
  </si>
  <si>
    <r>
      <t>СД</t>
    </r>
    <r>
      <rPr>
        <sz val="8"/>
        <rFont val="Times New Roman"/>
        <family val="1"/>
        <charset val="204"/>
      </rPr>
      <t>МП(ПП)</t>
    </r>
  </si>
  <si>
    <t xml:space="preserve">Управление образованием,управление капитального строительства и топливно-энергетического комплекса </t>
  </si>
  <si>
    <t>Приведение в соответствие с действующим законодательством  материально-технической базы образовательных организаций и их деятельности в области безопасности</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</si>
  <si>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предоставления общедоступного и бесплатного начального общего в части создания в муниципальных общеобразовательных организациях, расположенных в сельской местности, для занятия физической культурой и спортом капитальный ремонт спортивных залов)</t>
  </si>
  <si>
    <t>План на отчетный год (2017 г.)</t>
  </si>
  <si>
    <t>% исполнения к плану на отчетный год (2017 г.)</t>
  </si>
  <si>
    <t>Исп. Мельник Л.А.</t>
  </si>
  <si>
    <t>5-17-04</t>
  </si>
  <si>
    <t xml:space="preserve">январь-декабрь </t>
  </si>
  <si>
    <t xml:space="preserve">Капитальный ремонт спортивного зала школы № 11 </t>
  </si>
  <si>
    <t>октябрь</t>
  </si>
  <si>
    <t>май-октябрь</t>
  </si>
  <si>
    <t>Обеспечены выплаты  указанной категории работников в соотвествии с предоставленными документами</t>
  </si>
  <si>
    <t>февраль</t>
  </si>
  <si>
    <t>Поступление краевых средств (ЗСК), уточнение расходов за счет краевого и местного бюджетов, увеличение средств местного бюджета на ремонтные работы и материально-техническое обеспечение ОО, а также для перевода бухгалтеров школ в ЦБ УО</t>
  </si>
  <si>
    <t>Увеличение районных средств на ремонты, приобретение автобусов, поступление краевых средств  на ЕГЭ</t>
  </si>
  <si>
    <t>Поступление средств: из федерального бюджета для ремонта спортивного зала СОШ № 11; средств из краевого бюджета для приобретения автобусов и ремонт ограждений школ; из местного бюджета для материально-технического оснащения, ремонтных работ, поездки школьников на Российскую олимпиаду рабочих профессий в г. Краснодар. Уточнение расходов за счет местного бюджета</t>
  </si>
  <si>
    <t>Поступление краевых средств (ЗСК), на открытие ДОУ № 43.Уточнение расходов за счет краевого и местного бюджетов. Увеличение средств местного бюджета на введение ставок в МКУ "ИМЦ"</t>
  </si>
  <si>
    <t>Устройство и обслуживание систем видеонаблюдения</t>
  </si>
  <si>
    <t>выполнено</t>
  </si>
  <si>
    <t>Установка «тревожной» кнопки в 2-х организациях, обслуживании- в 86</t>
  </si>
  <si>
    <t>Выполнено, обучены 50 человек</t>
  </si>
  <si>
    <t>апрель</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</si>
  <si>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t>
  </si>
  <si>
    <t xml:space="preserve">Единовременная выплата молодым педагогам, окончившим профессиональные педагогические учебные заведения в текущем году и поступившим на работу в муниципальные образовательные учреждения в текущем году (в том числе окончившим в 2015, 2016 годах и прошедшим службу в Российской армии) </t>
  </si>
  <si>
    <t>Отчет о расходах на реализацию муниципальной программы за счет всех источников финансирования на 31.12.2017г.</t>
  </si>
  <si>
    <t>Сведения о внесенных за 2017 год изменениях в муниципальную программу "Развитие образования в Темрюкском районе"</t>
  </si>
  <si>
    <t>Уточнение расходов за счет краевого и местного бюджетов.</t>
  </si>
  <si>
    <t>Уточнение расходов за счет федерального, краевого и местного бюджетов. Увеличение средств из краевого бюджета на МКУ "ЦБ УО", меры социальной поддержки педагогическим работникам села. Увеличение средств из местного бюджета на 2018 год на компенсационные выплаты за съемное жилье работникам школ</t>
  </si>
  <si>
    <t>Перераспределение средств в связи  потребностью образовательных организаций и уточнением расходов за счет краевого и местного бюджетов</t>
  </si>
  <si>
    <t>Перераспределение средств в связи  потребностью образовательных организаций и уточнением расходов за счет  местного бюджета</t>
  </si>
  <si>
    <t>Для сокращения времени освоения бюджетных средств в программе произведено укрупнение мероприятий (начиная с 2018 года). Внесены изменения на 2018 и 2019 годы: объем финансирования программы по сравнению с принятым ранее в программе из местного бюджета увеличился, в связи с уточнением полномочий и потребностью образовательных организаций. Добавлены аналогичные 2018-2019 годам мероприятия на 2020 год. Увеличены средства из краевого бюджета в связи с увеличением численности школьников. Перераспределены средства местного бюджета в связи  потребностью образовательных организаций и уточнением расходов</t>
  </si>
  <si>
    <t>Перераспределение средств в связи  с потребностью образовательных организаций и уточнением расходов за счет  местного бюджета, обеспечение единовременной выплаты молодым педагогам</t>
  </si>
  <si>
    <t>Увеличение районных средств на капитальные и текущие ремонты, строительство нового детского сада,  энергоаудит, доведение заработной платы педагогических работников учреждений дополнительного образования до средней заработной платы учителей</t>
  </si>
  <si>
    <t xml:space="preserve">Увеличение районных средств на ремонтные работы и благоустройство, на проведение локально-вычислительных сетей в образовательных организациях   </t>
  </si>
  <si>
    <t>Отчет о достигнутых значениях целевых показателей (индикаторов) муниципальной программы за 2017 год</t>
  </si>
  <si>
    <t xml:space="preserve">Материально-техническое обеспечение, выполнение строительно-монтажных и пуско-наладочных работ в новых образовательных организациях и прочие мероприятия, необходимые для  их открытия </t>
  </si>
  <si>
    <t>управление образованием, образовательная организация</t>
  </si>
  <si>
    <t>Введен в эксплуатацию</t>
  </si>
  <si>
    <t>1.08.17</t>
  </si>
  <si>
    <t>Объект сдан</t>
  </si>
  <si>
    <t>Обеспечение независимой объективной оценки качества знаний выпускников 9, 11(12) классов в соответствии с нормативными требованиями</t>
  </si>
  <si>
    <t>Обеспечена независимая объективная оценка качества знаний выпускников 9, 11(12) классов в соответствии с нормативными требованиями</t>
  </si>
  <si>
    <t>Отчет о выполнении основных мероприятий муниципальной программы за 2017 год</t>
  </si>
  <si>
    <t xml:space="preserve">Организация и проведение государственной (итоговой)  аттестации в том числе софинансирование </t>
  </si>
  <si>
    <t>Увеличение пропускной способности и оплата Интернет-трафика</t>
  </si>
  <si>
    <t xml:space="preserve">ежеме-сячно  </t>
  </si>
  <si>
    <t xml:space="preserve">Наличие без-лимитного круг-лосуточного ско-ростного доступа к сети «Интернет» во всех школах района в соотвествии с техническими возможностями подключения </t>
  </si>
  <si>
    <t>Капитальный, текущий ремонт, проектирование и оценка проектов, материально-техническое обеспечение образовательных организаций</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</si>
  <si>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физической культурой и спортом (капитальный ремонт спортив-ных залов муниципальных общеобразо-вательных организаций, расположенных в сельской местности)</t>
  </si>
  <si>
    <t>Выполнен капитальный ремонт спортивного зала школы № 11</t>
  </si>
  <si>
    <t>Ожидаемый непосредственный результат</t>
  </si>
  <si>
    <t>Приведение образовательных учреждений в соответствие с требованиями надзорных органов</t>
  </si>
  <si>
    <t>Устранены замечания в предписаниях надзорных органов, несоотвествия требованиям надзорных органов в 40 образовательных организациях</t>
  </si>
  <si>
    <t>Текущий и аварийный ремонт систем коммуникаций</t>
  </si>
  <si>
    <t>Обеспечение бесперебойной работы систем коммуникаций образовательных организаций</t>
  </si>
  <si>
    <t>Проведение учебно-полевых сборов юношей 10-х классов в рамках допризывной подготовки молодежи</t>
  </si>
  <si>
    <t>Реализация приоритетного национального проекта "Образование"</t>
  </si>
  <si>
    <t>Получены практические навыки курса ОБЖ юношами 10 классов школ</t>
  </si>
  <si>
    <t>Поощрение  дошкольных образовательных организаций, внедряющих инновационные программы</t>
  </si>
  <si>
    <t>Приобретение оборудования для пищеблоков образовательных учреждений</t>
  </si>
  <si>
    <t>ежедневно, в дни проведе-ния учебных занятий</t>
  </si>
  <si>
    <t xml:space="preserve">Обеспечено питание 100% педагогичес-ких работников и учащихся, посещающих дневные школы   </t>
  </si>
  <si>
    <t>Организация питания учащихся из малообеспеченных, многодетных семей</t>
  </si>
  <si>
    <t xml:space="preserve">  в дни проведе-ния учеб-ных заня-тий</t>
  </si>
  <si>
    <t xml:space="preserve"> в дни проведе-ния учебных занятий</t>
  </si>
  <si>
    <t>Развитие детско-юношеского туризма (организация и проведение многодневных походов учащихся школ)</t>
  </si>
  <si>
    <t>Обеспечение общедоступного и бесплатного дошкольного образования в муниципальных дошкольных образовательных организациях</t>
  </si>
  <si>
    <t>Выполнение   муниципального задания</t>
  </si>
  <si>
    <t>Обеспечение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</si>
  <si>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Обеспечение дополнительного образования детей в муниципальных образовательных организациях дополнительного образования</t>
  </si>
  <si>
    <t xml:space="preserve">Выполнено  </t>
  </si>
  <si>
    <t>ежедневно, в дни про-ведения учебных занятий</t>
  </si>
  <si>
    <t>ежеквар-тально</t>
  </si>
  <si>
    <t>Выполнено</t>
  </si>
  <si>
    <t>Капитальный и текущий ремонт образовательных учреждений с целью приведения в соответствие с требованиями ФГОС</t>
  </si>
  <si>
    <t>Ремонт кабинетов трудового обуче-ния, приобетение оборудования для уроков труда</t>
  </si>
  <si>
    <t>Увеличение фонда оплаты труда работников муниципальных общеобразовательных учреждений для доведения заработной платы водителей школьных автобусов до среднего краевого уровня</t>
  </si>
  <si>
    <t>ежемесяч-но</t>
  </si>
  <si>
    <t>Стимулирование отдельных категорий работников муниципальных учреждений дополнительного образования детей</t>
  </si>
  <si>
    <t xml:space="preserve">Организация предоставления дополни-тельного образования (в целях доведе-ния средней заработной платы педагоги-ческих работников учреждений (органи-заций) дополнительного образования    детей до средней заработной платы учителей в системе общего образования по Краснодарскому краю  </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</si>
  <si>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t>
  </si>
  <si>
    <t>январь</t>
  </si>
  <si>
    <t>Создание доступной среды в 90 образовательных организациях, приобретение оборудования</t>
  </si>
  <si>
    <t>Обучение работников образования и оценка условий труда согласно законодательству, проведение энергоаудита, проведение ЛВС в школах</t>
  </si>
  <si>
    <t xml:space="preserve">Строительство объекта «Детский сад по пер. Ильича, б/н в ст-це Старотита-ровской, Темрюкский район» (софинансирование 5%). Строительство объекта «Детский сад по пер. Ильича, б/н в ст-це Старотитаровской, Темрюкский район». Материально-техническое обеспечение   «Детский сад по пер. Ильича, б/н в ст-це Старотитаровской, Темрюкский район»
</t>
  </si>
  <si>
    <t>Срок выполне-ния фактичес-кий</t>
  </si>
  <si>
    <t>Пробле-мы, воз-никшие в ходе реа-лизации меропри-ятия</t>
  </si>
  <si>
    <t>Достигнутые показатели заработной платы по Краснодарскому краю соотвествуют данным Росстата за 9 месяцев 2017 года, показателями за 2017 год управление не располагает</t>
  </si>
  <si>
    <t>Уменьшение показателя свидетельствует о создании равных условий в обучении в разных школах района, является положительным фактом</t>
  </si>
  <si>
    <t>Введен в строй детский сад № 34, который планировалось ввести в 2017 году из-за недобросовестности подрядчика</t>
  </si>
  <si>
    <t>Уменьшение показателя свидетельствует о повышении качества образования</t>
  </si>
  <si>
    <t xml:space="preserve">Уменьшение показателя свидетельствует о создании лучших условий для обучения </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</si>
  <si>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</si>
  <si>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Отношение среднемесячной заработной платы педагогических работников организаций дополнительного детей к среднемесячной заработной плате учителей в Краснодарском крае</t>
  </si>
  <si>
    <t>В 2016 году показатель относился только к устройству ситстем выдеонаблюдения, с 2017 года добавилось обслуживание</t>
  </si>
  <si>
    <t>Показатель зависит в значительной мере от дефицита кадров в специализированных охранных службах</t>
  </si>
  <si>
    <t>Установка системы стрелец-мониторинг, вывод сигнала на пульт 01</t>
  </si>
  <si>
    <t>Оценка пожарного риска проводится по необходимости</t>
  </si>
  <si>
    <t>Поощрены  дошкольные образовательные организации № 6 и 18, внедряющие инновационные программы</t>
  </si>
  <si>
    <t>ноябрь</t>
  </si>
  <si>
    <t>май-ноябрь</t>
  </si>
  <si>
    <t>Обеспечено  проведение многодневных походов для  150 школьников за счет походов по району</t>
  </si>
  <si>
    <t>Приобретено и установлено оборудование для обеспечения доступной среды, частично выполнены требования с учетом имеющихся средств</t>
  </si>
  <si>
    <t>обеспечение охраны образовательных организаций специализированными службами в 27  ОО</t>
  </si>
  <si>
    <t xml:space="preserve"> Техническое обслуживание систем видеонаблюдения в 90 ОО</t>
  </si>
  <si>
    <t>Обслуживание в 88 ОО</t>
  </si>
  <si>
    <t>Социальная под-держка  молодых специалистов ука-занной категории в  виде единовре-менной выплаты в размере 17241 рубль.</t>
  </si>
  <si>
    <t>Выплачено всем учителям указанной категории</t>
  </si>
  <si>
    <t xml:space="preserve">Единовременная выплата молодым педагогам, окончившим профессио-нальные педагогические учебные заведения в текущем году и поступившим на работу в муниципальные образовательные учреждения в текущем году (в том числе окончившим в 2015, 2016 годах и прошедшим службу в Российской армии) </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</si>
  <si>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в части организации предоставления общедоспупного и бес-палатного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</si>
  <si>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Приобретены 2 автобуса в школы № 6 и 11</t>
  </si>
  <si>
    <t>Проведены капитальные и текущие ремонты в 87 ОО</t>
  </si>
  <si>
    <t>Выполнены   работы по устранению аварийности  в 38  образовательных организациях</t>
  </si>
  <si>
    <t>Обновлено технологическое оборудование в 4  образовательных организациях</t>
  </si>
  <si>
    <t>Обновление оборудования в 4  образовательных организациях</t>
  </si>
  <si>
    <t>Обеспечено льготным питанием 237 учащихся с учетом заявлений родителей</t>
  </si>
  <si>
    <t>Организация льготного питания для  указанной категории учащихся, 1370 чел</t>
  </si>
  <si>
    <t>Ремонт кабинетов трудового обучения, приобетение оборудования для уроков труда в 32 образовательных организациях</t>
  </si>
  <si>
    <t>Обучены работники всех ОО согласно потребности, оценка условий труда согласно законодательству, проведение энергоаудита, проведение ЛВС в  9 школах</t>
  </si>
  <si>
    <t>июнь-декабрь</t>
  </si>
  <si>
    <t>Подготовка коммуникаций образовательных организаций,  их котельных   к отопительному сезону</t>
  </si>
  <si>
    <t>Подготовка коммуникаций образовательных организаций,  их котельных   к отопительному сезонув 45 образовательных организациях</t>
  </si>
  <si>
    <t>Произведена оплата за охрану в 27  образовательных организациях</t>
  </si>
  <si>
    <t>Устранение замечаний, указанных в предписаниях надзорных органов,  в 21 образовательной организации</t>
  </si>
  <si>
    <t>Устранены замечания, указанные в предписаниях надзорных органов,  в 21 образовательной организации</t>
  </si>
  <si>
    <t xml:space="preserve">    в 1   образовательной организации</t>
  </si>
  <si>
    <t xml:space="preserve">    в 1 образовательной организации</t>
  </si>
  <si>
    <t>Приведены в соответствие ограждения в 7 образовательных организациях</t>
  </si>
  <si>
    <t>Значительное уменьшение невыполненных пунктов предписаний надзорных органов</t>
  </si>
  <si>
    <t>Невыполнение показа-теля связано с тем, что спортивная школа «Виктория»  утратила статус учреждения дополнительного образования, т.е на 1 100 детей уменьшилось количество занимаю-щихся по дополнитель-ным программам</t>
  </si>
  <si>
    <t>Фактические расходы по коммунальным услугам и питанию в декабре не позволяют до проведения сессии уточнить расходы окончательно</t>
  </si>
  <si>
    <t>Фактические расходы по коммунальным услугам   в декабре не позволяют до проведения сессии уточнить расходы окончательно</t>
  </si>
  <si>
    <t xml:space="preserve">Экономия за обслуживание системы видеонаблюдения в ЦДТ в связи с проведением ремонтных работ </t>
  </si>
  <si>
    <t>Результаты оценки эффективности муниципальной программы за 2017 год</t>
  </si>
  <si>
    <t xml:space="preserve"> на 31.12.2017 года </t>
  </si>
  <si>
    <t xml:space="preserve">% исполнения к плану на отчетный период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</si>
</sst>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theme="1"/>
      <name val="Calibri"/>
      <family val="2"/>
      <scheme val="minor"/>
    </font>
    <font>
      <sz val="11"/>
      <color theme="1"/>
      <name val="Times New Roman"/>
      <family val="1"/>
      <charset val="204"/>
    </font>
    <font>
      <sz val="8"/>
      <color theme="1"/>
      <name val="Times New Roman"/>
      <family val="1"/>
      <charset val="204"/>
    </font>
    <font>
      <b/>
      <sz val="11"/>
      <color theme="1"/>
      <name val="Times New Roman"/>
      <family val="1"/>
      <charset val="204"/>
    </font>
    <font>
      <b/>
      <i/>
      <sz val="11"/>
      <color theme="1"/>
      <name val="Times New Roman"/>
      <family val="1"/>
      <charset val="204"/>
    </font>
    <font>
      <sz val="11"/>
      <name val="Times New Roman"/>
      <family val="1"/>
      <charset val="204"/>
    </font>
    <font>
      <sz val="11"/>
      <name val="Calibri"/>
      <family val="2"/>
      <charset val="204"/>
      <scheme val="minor"/>
    </font>
    <font>
      <sz val="12"/>
      <color theme="1"/>
      <name val="Times New Roman"/>
      <family val="1"/>
      <charset val="204"/>
    </font>
    <font>
      <sz val="11"/>
      <name val="Calibri"/>
      <family val="2"/>
      <scheme val="minor"/>
    </font>
    <font>
      <b/>
      <sz val="11"/>
      <name val="Times New Roman"/>
      <family val="1"/>
      <charset val="204"/>
    </font>
    <font>
      <b/>
      <sz val="11"/>
      <color theme="1"/>
      <name val="Calibri"/>
      <family val="2"/>
      <charset val="204"/>
      <scheme val="minor"/>
    </font>
    <font>
      <b/>
      <sz val="11"/>
      <name val="Calibri"/>
      <family val="2"/>
      <charset val="204"/>
      <scheme val="minor"/>
    </font>
    <font>
      <sz val="11"/>
      <color rgb="FFFF0000"/>
      <name val="Times New Roman"/>
      <family val="1"/>
      <charset val="204"/>
    </font>
    <font>
      <sz val="8"/>
      <name val="Times New Roman"/>
      <family val="1"/>
      <charset val="204"/>
    </font>
    <font>
      <sz val="11"/>
      <color rgb="FFFF0000"/>
      <name val="Calibri"/>
      <family val="2"/>
      <scheme val="minor"/>
    </font>
    <font>
      <sz val="12"/>
      <color rgb="FFFF0000"/>
      <name val="Times New Roman"/>
      <family val="1"/>
      <charset val="204"/>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7">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xf numFmtId="0" fontId="0" fillId="0" borderId="0" xfId="0" applyAlignment="1">
      <alignment wrapText="1" shrinkToFit="1"/>
    </xf>
    <xf numFmtId="0" fontId="1" fillId="0" borderId="1" xfId="0" applyFont="1" applyBorder="1" applyAlignment="1">
      <alignment wrapText="1" shrinkToFit="1"/>
    </xf>
    <xf numFmtId="0" fontId="1" fillId="0" borderId="1" xfId="0" applyFont="1" applyBorder="1" applyAlignment="1">
      <alignment vertical="top"/>
    </xf>
    <xf numFmtId="0" fontId="1" fillId="0" borderId="0" xfId="0" applyFont="1" applyAlignment="1">
      <alignment horizontal="center"/>
    </xf>
    <xf numFmtId="0" fontId="1" fillId="0" borderId="1" xfId="0" applyFont="1" applyBorder="1" applyAlignment="1">
      <alignment horizontal="center"/>
    </xf>
    <xf numFmtId="0" fontId="0" fillId="0" borderId="1" xfId="0" applyBorder="1"/>
    <xf numFmtId="0" fontId="1" fillId="0" borderId="0" xfId="0" applyFont="1" applyAlignment="1"/>
    <xf numFmtId="0" fontId="1" fillId="0" borderId="0" xfId="0" applyFont="1" applyAlignment="1">
      <alignment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3" fillId="0" borderId="1" xfId="0" applyFont="1" applyBorder="1"/>
    <xf numFmtId="164" fontId="3" fillId="0" borderId="1" xfId="0" applyNumberFormat="1" applyFont="1" applyBorder="1"/>
    <xf numFmtId="0" fontId="1" fillId="0" borderId="1" xfId="0" applyFont="1" applyBorder="1" applyAlignment="1">
      <alignment horizontal="center"/>
    </xf>
    <xf numFmtId="0" fontId="1" fillId="0" borderId="1" xfId="0" applyNumberFormat="1" applyFont="1" applyBorder="1" applyAlignment="1">
      <alignment horizontal="center" vertical="top" wrapText="1"/>
    </xf>
    <xf numFmtId="164" fontId="5" fillId="2" borderId="1" xfId="0" applyNumberFormat="1" applyFont="1" applyFill="1" applyBorder="1"/>
    <xf numFmtId="0" fontId="5" fillId="2" borderId="1" xfId="0" applyFont="1" applyFill="1" applyBorder="1"/>
    <xf numFmtId="1" fontId="3" fillId="0" borderId="1" xfId="0" applyNumberFormat="1" applyFont="1" applyBorder="1"/>
    <xf numFmtId="0" fontId="1" fillId="0" borderId="0" xfId="0" applyFont="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2" xfId="0" applyFont="1" applyBorder="1" applyAlignment="1">
      <alignment horizontal="center" vertical="top" wrapText="1"/>
    </xf>
    <xf numFmtId="0" fontId="1" fillId="0" borderId="2"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2" xfId="0" applyFont="1" applyFill="1" applyBorder="1" applyAlignment="1">
      <alignment horizontal="center" vertical="top" wrapText="1"/>
    </xf>
    <xf numFmtId="0" fontId="1" fillId="0" borderId="1" xfId="0" applyNumberFormat="1" applyFont="1" applyBorder="1" applyAlignment="1">
      <alignment horizontal="left" vertical="top" wrapText="1"/>
    </xf>
    <xf numFmtId="0" fontId="0" fillId="0" borderId="0" xfId="0" applyAlignment="1">
      <alignment wrapText="1"/>
    </xf>
    <xf numFmtId="0" fontId="0" fillId="0" borderId="1" xfId="0" applyBorder="1" applyAlignment="1">
      <alignment horizontal="center"/>
    </xf>
    <xf numFmtId="2" fontId="1" fillId="0" borderId="0" xfId="0" applyNumberFormat="1" applyFont="1"/>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center" wrapText="1"/>
    </xf>
    <xf numFmtId="164" fontId="5" fillId="0" borderId="1" xfId="0" applyNumberFormat="1" applyFont="1" applyBorder="1" applyAlignment="1">
      <alignment wrapText="1"/>
    </xf>
    <xf numFmtId="0" fontId="1" fillId="2" borderId="1" xfId="0" applyFont="1" applyFill="1" applyBorder="1" applyAlignment="1">
      <alignment vertical="top" wrapText="1"/>
    </xf>
    <xf numFmtId="0" fontId="7" fillId="0" borderId="0" xfId="0" applyFont="1" applyAlignment="1">
      <alignment vertical="top" wrapText="1"/>
    </xf>
    <xf numFmtId="164" fontId="1" fillId="0" borderId="1" xfId="0" applyNumberFormat="1" applyFont="1" applyBorder="1" applyAlignment="1">
      <alignment horizontal="center" vertical="top"/>
    </xf>
    <xf numFmtId="0" fontId="1" fillId="0" borderId="1" xfId="0" applyFont="1" applyFill="1" applyBorder="1" applyAlignment="1">
      <alignment horizontal="center" vertical="top"/>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0" fillId="0" borderId="1" xfId="0" applyBorder="1" applyAlignment="1">
      <alignment wrapText="1"/>
    </xf>
    <xf numFmtId="0" fontId="6" fillId="2" borderId="1" xfId="0" applyFont="1" applyFill="1" applyBorder="1"/>
    <xf numFmtId="0" fontId="8" fillId="2" borderId="1" xfId="0" applyFont="1" applyFill="1" applyBorder="1"/>
    <xf numFmtId="0" fontId="8" fillId="2" borderId="1" xfId="0" applyFont="1" applyFill="1" applyBorder="1" applyAlignment="1">
      <alignment wrapText="1"/>
    </xf>
    <xf numFmtId="0" fontId="6" fillId="2" borderId="1" xfId="0" applyFont="1" applyFill="1" applyBorder="1" applyAlignment="1">
      <alignment wrapText="1"/>
    </xf>
    <xf numFmtId="164" fontId="8" fillId="2" borderId="1" xfId="0" applyNumberFormat="1" applyFont="1" applyFill="1" applyBorder="1" applyAlignment="1">
      <alignment wrapText="1"/>
    </xf>
    <xf numFmtId="0" fontId="8" fillId="2" borderId="1"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14" fontId="0" fillId="0" borderId="0" xfId="0" applyNumberFormat="1"/>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xf>
    <xf numFmtId="0" fontId="1" fillId="0" borderId="0" xfId="0" applyFont="1" applyBorder="1" applyAlignment="1">
      <alignment horizontal="center" vertical="top"/>
    </xf>
    <xf numFmtId="0" fontId="0" fillId="0" borderId="0" xfId="0" applyBorder="1" applyAlignment="1">
      <alignment horizontal="center"/>
    </xf>
    <xf numFmtId="0" fontId="1" fillId="0" borderId="0" xfId="0" applyFont="1" applyBorder="1" applyAlignment="1">
      <alignment horizontal="center" vertical="center"/>
    </xf>
    <xf numFmtId="165" fontId="1" fillId="0" borderId="0"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0" fillId="0" borderId="0" xfId="0" applyFill="1"/>
    <xf numFmtId="0" fontId="12" fillId="0" borderId="0" xfId="0" applyFont="1"/>
    <xf numFmtId="2" fontId="0" fillId="0" borderId="1" xfId="0" applyNumberFormat="1" applyBorder="1" applyAlignment="1">
      <alignment horizontal="center" vertical="center"/>
    </xf>
    <xf numFmtId="0" fontId="12" fillId="0" borderId="1" xfId="0" applyFont="1" applyBorder="1" applyAlignment="1">
      <alignment horizontal="center" wrapText="1"/>
    </xf>
    <xf numFmtId="49" fontId="1" fillId="0" borderId="1" xfId="0" applyNumberFormat="1" applyFont="1" applyBorder="1" applyAlignment="1">
      <alignment horizontal="center" vertical="top" wrapText="1"/>
    </xf>
    <xf numFmtId="49" fontId="1" fillId="0" borderId="1" xfId="0" applyNumberFormat="1" applyFont="1" applyFill="1" applyBorder="1" applyAlignment="1">
      <alignment vertical="top"/>
    </xf>
    <xf numFmtId="0" fontId="1" fillId="0" borderId="1" xfId="0" applyFont="1" applyBorder="1" applyAlignment="1">
      <alignment horizontal="center" vertical="top" wrapText="1"/>
    </xf>
    <xf numFmtId="0" fontId="14" fillId="2" borderId="1" xfId="0" applyFont="1" applyFill="1" applyBorder="1" applyAlignment="1">
      <alignment wrapText="1"/>
    </xf>
    <xf numFmtId="0" fontId="5" fillId="0" borderId="1" xfId="0" applyFont="1" applyBorder="1" applyAlignment="1">
      <alignment horizontal="left" wrapText="1"/>
    </xf>
    <xf numFmtId="0" fontId="3" fillId="3" borderId="1" xfId="0" applyFont="1" applyFill="1" applyBorder="1" applyAlignment="1">
      <alignment horizontal="center" vertical="top" wrapText="1"/>
    </xf>
    <xf numFmtId="0" fontId="10" fillId="3" borderId="1" xfId="0" applyFont="1" applyFill="1" applyBorder="1" applyAlignment="1">
      <alignment horizontal="center"/>
    </xf>
    <xf numFmtId="164" fontId="0" fillId="0" borderId="0" xfId="0" applyNumberFormat="1"/>
    <xf numFmtId="0" fontId="3" fillId="2" borderId="1" xfId="0" applyFont="1" applyFill="1" applyBorder="1"/>
    <xf numFmtId="164" fontId="3" fillId="2" borderId="1" xfId="0" applyNumberFormat="1" applyFont="1" applyFill="1" applyBorder="1"/>
    <xf numFmtId="0" fontId="0" fillId="2" borderId="1" xfId="0" applyFill="1" applyBorder="1"/>
    <xf numFmtId="0" fontId="9" fillId="2" borderId="1" xfId="0" applyFont="1" applyFill="1" applyBorder="1"/>
    <xf numFmtId="164" fontId="9" fillId="2" borderId="1" xfId="0" applyNumberFormat="1" applyFont="1" applyFill="1" applyBorder="1"/>
    <xf numFmtId="0" fontId="3" fillId="2" borderId="1" xfId="0" applyFont="1" applyFill="1" applyBorder="1" applyAlignment="1">
      <alignment wrapText="1"/>
    </xf>
    <xf numFmtId="0" fontId="15" fillId="2" borderId="1" xfId="0" applyFont="1" applyFill="1" applyBorder="1" applyAlignment="1">
      <alignment wrapText="1"/>
    </xf>
    <xf numFmtId="0" fontId="5" fillId="2" borderId="1" xfId="0" applyFont="1" applyFill="1" applyBorder="1" applyAlignment="1">
      <alignment wrapText="1"/>
    </xf>
    <xf numFmtId="2" fontId="5" fillId="2" borderId="1" xfId="0" applyNumberFormat="1" applyFont="1" applyFill="1" applyBorder="1"/>
    <xf numFmtId="0" fontId="11" fillId="2" borderId="1" xfId="0" applyFont="1" applyFill="1" applyBorder="1"/>
    <xf numFmtId="164" fontId="11" fillId="2" borderId="1" xfId="0" applyNumberFormat="1" applyFont="1" applyFill="1" applyBorder="1"/>
    <xf numFmtId="2" fontId="11" fillId="2" borderId="1" xfId="0" applyNumberFormat="1" applyFont="1" applyFill="1" applyBorder="1"/>
    <xf numFmtId="0" fontId="16" fillId="2" borderId="1" xfId="0" applyFont="1" applyFill="1" applyBorder="1" applyAlignment="1">
      <alignment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Border="1" applyAlignment="1">
      <alignment horizontal="center" vertical="top" wrapText="1"/>
    </xf>
    <xf numFmtId="14" fontId="1" fillId="0" borderId="1" xfId="0" applyNumberFormat="1" applyFont="1" applyFill="1" applyBorder="1" applyAlignment="1">
      <alignment horizontal="center" vertical="top"/>
    </xf>
    <xf numFmtId="14" fontId="1" fillId="0" borderId="1" xfId="0" applyNumberFormat="1" applyFont="1" applyBorder="1" applyAlignment="1">
      <alignment horizontal="center" vertical="top"/>
    </xf>
    <xf numFmtId="0" fontId="1" fillId="2" borderId="1" xfId="0" applyFont="1" applyFill="1" applyBorder="1" applyAlignment="1">
      <alignment horizontal="center" vertical="top"/>
    </xf>
    <xf numFmtId="0" fontId="1" fillId="0" borderId="1" xfId="0" applyFont="1" applyBorder="1" applyAlignment="1">
      <alignment horizontal="left" vertical="top" wrapText="1"/>
    </xf>
    <xf numFmtId="0" fontId="1" fillId="0" borderId="1" xfId="0" applyNumberFormat="1" applyFont="1" applyFill="1" applyBorder="1" applyAlignment="1">
      <alignment horizontal="center" vertical="top"/>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Alignment="1">
      <alignment vertical="top"/>
    </xf>
    <xf numFmtId="164" fontId="1" fillId="0" borderId="1"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14" fontId="1" fillId="0" borderId="1" xfId="0" applyNumberFormat="1" applyFont="1" applyBorder="1" applyAlignment="1">
      <alignment horizontal="center" vertical="top" wrapText="1"/>
    </xf>
    <xf numFmtId="0" fontId="5" fillId="0" borderId="1" xfId="0" applyNumberFormat="1" applyFont="1" applyBorder="1" applyAlignment="1">
      <alignment horizontal="center" vertical="top" wrapText="1"/>
    </xf>
    <xf numFmtId="0" fontId="6" fillId="0" borderId="1" xfId="0" applyFont="1" applyFill="1" applyBorder="1"/>
    <xf numFmtId="0" fontId="5" fillId="0" borderId="1" xfId="0" applyFont="1" applyFill="1" applyBorder="1"/>
    <xf numFmtId="164" fontId="5" fillId="0" borderId="1" xfId="0" applyNumberFormat="1" applyFont="1" applyFill="1" applyBorder="1"/>
    <xf numFmtId="0" fontId="8" fillId="0" borderId="1" xfId="0" applyFont="1" applyFill="1" applyBorder="1" applyAlignment="1">
      <alignment wrapText="1"/>
    </xf>
    <xf numFmtId="2" fontId="1"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top" wrapText="1"/>
    </xf>
    <xf numFmtId="0" fontId="1" fillId="0" borderId="0" xfId="0" applyFont="1" applyAlignment="1">
      <alignment horizont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1" fillId="0" borderId="2" xfId="0" applyFont="1" applyBorder="1" applyAlignment="1">
      <alignment horizontal="center" vertical="top" wrapText="1"/>
    </xf>
    <xf numFmtId="0" fontId="0" fillId="0" borderId="4" xfId="0" applyBorder="1" applyAlignment="1">
      <alignment horizontal="center"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4" fillId="0" borderId="10" xfId="0" applyFont="1" applyBorder="1" applyAlignment="1">
      <alignment horizontal="left" vertical="top" wrapText="1"/>
    </xf>
    <xf numFmtId="0" fontId="0" fillId="0" borderId="11" xfId="0" applyBorder="1" applyAlignment="1">
      <alignment wrapText="1"/>
    </xf>
    <xf numFmtId="0" fontId="0" fillId="0" borderId="8" xfId="0" applyBorder="1" applyAlignment="1">
      <alignment wrapText="1"/>
    </xf>
    <xf numFmtId="0" fontId="4" fillId="0" borderId="5" xfId="0" applyFont="1" applyBorder="1" applyAlignment="1">
      <alignment horizontal="center"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0" fillId="0" borderId="3" xfId="0" applyBorder="1" applyAlignment="1">
      <alignment horizontal="center" vertical="top" wrapText="1"/>
    </xf>
    <xf numFmtId="164" fontId="1" fillId="0" borderId="2"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0" fillId="0" borderId="3" xfId="0" applyNumberFormat="1" applyBorder="1" applyAlignment="1">
      <alignment horizontal="center" vertical="top" wrapText="1"/>
    </xf>
    <xf numFmtId="0" fontId="0" fillId="0" borderId="4" xfId="0" applyNumberFormat="1" applyBorder="1" applyAlignment="1">
      <alignment horizontal="center" vertical="top" wrapText="1"/>
    </xf>
    <xf numFmtId="0" fontId="3" fillId="0" borderId="1" xfId="0" applyFont="1" applyBorder="1" applyAlignment="1">
      <alignment horizontal="left" vertical="top" wrapText="1"/>
    </xf>
    <xf numFmtId="0" fontId="3" fillId="0" borderId="0" xfId="0" applyFont="1" applyAlignment="1">
      <alignment horizontal="center"/>
    </xf>
    <xf numFmtId="0" fontId="10" fillId="0" borderId="0" xfId="0" applyFont="1" applyAlignment="1">
      <alignment horizontal="center"/>
    </xf>
    <xf numFmtId="0" fontId="5" fillId="0" borderId="1"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workbookViewId="0">
      <selection activeCell="B2" sqref="B2:L2"/>
    </sheetView>
  </sheetViews>
  <sheetFormatPr defaultColWidth="9.140625" defaultRowHeight="15" x14ac:dyDescent="0.25"/>
  <cols>
    <col min="1" max="1" width="5.5703125" style="3" customWidth="1"/>
    <col min="2" max="2" width="48.140625" style="3" customWidth="1"/>
    <col min="3" max="5" width="9.140625" style="3"/>
    <col min="6" max="6" width="0" style="3" hidden="1" customWidth="1"/>
    <col min="7" max="7" width="9.28515625" style="3" customWidth="1"/>
    <col min="8" max="9" width="9.140625" style="3"/>
    <col min="10" max="10" width="12.28515625" style="3" hidden="1" customWidth="1"/>
    <col min="11" max="11" width="12.28515625" style="3" customWidth="1"/>
    <col min="12" max="12" width="23.85546875" style="3" customWidth="1"/>
    <col min="13" max="13" width="10" style="3" bestFit="1" customWidth="1"/>
    <col min="14" max="16384" width="9.140625" style="3"/>
  </cols>
  <sheetData>
    <row r="2" spans="1:15" x14ac:dyDescent="0.25">
      <c r="B2" s="122" t="s">
        <v>226</v>
      </c>
      <c r="C2" s="122"/>
      <c r="D2" s="122"/>
      <c r="E2" s="122"/>
      <c r="F2" s="122"/>
      <c r="G2" s="122"/>
      <c r="H2" s="122"/>
      <c r="I2" s="122"/>
      <c r="J2" s="122"/>
      <c r="K2" s="122"/>
      <c r="L2" s="122"/>
      <c r="M2" s="14"/>
      <c r="N2" s="14"/>
    </row>
    <row r="4" spans="1:15" s="15" customFormat="1" ht="33.75" customHeight="1" x14ac:dyDescent="0.25">
      <c r="A4" s="123" t="s">
        <v>0</v>
      </c>
      <c r="B4" s="123" t="s">
        <v>70</v>
      </c>
      <c r="C4" s="123" t="s">
        <v>2</v>
      </c>
      <c r="D4" s="127" t="s">
        <v>71</v>
      </c>
      <c r="E4" s="128"/>
      <c r="F4" s="128"/>
      <c r="G4" s="129"/>
      <c r="H4" s="123" t="s">
        <v>75</v>
      </c>
      <c r="I4" s="123" t="s">
        <v>76</v>
      </c>
      <c r="J4" s="123" t="s">
        <v>4</v>
      </c>
      <c r="K4" s="130" t="s">
        <v>78</v>
      </c>
      <c r="L4" s="124" t="s">
        <v>79</v>
      </c>
    </row>
    <row r="5" spans="1:15" s="15" customFormat="1" ht="120.75" customHeight="1" x14ac:dyDescent="0.25">
      <c r="A5" s="123"/>
      <c r="B5" s="123"/>
      <c r="C5" s="123"/>
      <c r="D5" s="16" t="s">
        <v>72</v>
      </c>
      <c r="E5" s="4" t="s">
        <v>73</v>
      </c>
      <c r="F5" s="4" t="s">
        <v>3</v>
      </c>
      <c r="G5" s="4" t="s">
        <v>74</v>
      </c>
      <c r="H5" s="123"/>
      <c r="I5" s="123"/>
      <c r="J5" s="123"/>
      <c r="K5" s="131"/>
      <c r="L5" s="124"/>
    </row>
    <row r="6" spans="1:15" s="11" customFormat="1" x14ac:dyDescent="0.25">
      <c r="A6" s="12">
        <v>1</v>
      </c>
      <c r="B6" s="12">
        <v>2</v>
      </c>
      <c r="C6" s="12">
        <v>3</v>
      </c>
      <c r="D6" s="17">
        <v>4</v>
      </c>
      <c r="E6" s="12">
        <v>5</v>
      </c>
      <c r="F6" s="12">
        <v>5</v>
      </c>
      <c r="G6" s="12">
        <v>6</v>
      </c>
      <c r="H6" s="12">
        <v>7</v>
      </c>
      <c r="I6" s="12">
        <v>8</v>
      </c>
      <c r="J6" s="12">
        <v>9</v>
      </c>
      <c r="K6" s="17"/>
      <c r="L6" s="12">
        <v>10</v>
      </c>
    </row>
    <row r="7" spans="1:15" x14ac:dyDescent="0.25">
      <c r="A7" s="125" t="s">
        <v>77</v>
      </c>
      <c r="B7" s="126"/>
      <c r="C7" s="126"/>
      <c r="D7" s="126"/>
      <c r="E7" s="126"/>
      <c r="F7" s="126"/>
      <c r="G7" s="126"/>
      <c r="H7" s="126"/>
      <c r="I7" s="126"/>
      <c r="J7" s="126"/>
      <c r="K7" s="126"/>
      <c r="L7" s="126"/>
    </row>
    <row r="8" spans="1:15" ht="139.5" customHeight="1" x14ac:dyDescent="0.25">
      <c r="A8" s="41">
        <v>1</v>
      </c>
      <c r="B8" s="47" t="s">
        <v>157</v>
      </c>
      <c r="C8" s="40" t="s">
        <v>46</v>
      </c>
      <c r="D8" s="40">
        <v>100</v>
      </c>
      <c r="E8" s="40">
        <v>100</v>
      </c>
      <c r="F8" s="40"/>
      <c r="G8" s="40">
        <v>100</v>
      </c>
      <c r="H8" s="40">
        <f>G8-E8</f>
        <v>0</v>
      </c>
      <c r="I8" s="48">
        <f>G8/E8*100</f>
        <v>100</v>
      </c>
      <c r="J8" s="40"/>
      <c r="K8" s="48">
        <f>G8/D8*100</f>
        <v>100</v>
      </c>
      <c r="L8" s="41"/>
      <c r="M8" s="39">
        <f>G8/E8</f>
        <v>1</v>
      </c>
    </row>
    <row r="9" spans="1:15" ht="125.25" customHeight="1" x14ac:dyDescent="0.25">
      <c r="A9" s="41">
        <v>2</v>
      </c>
      <c r="B9" s="4" t="s">
        <v>158</v>
      </c>
      <c r="C9" s="40" t="s">
        <v>46</v>
      </c>
      <c r="D9" s="49">
        <v>70</v>
      </c>
      <c r="E9" s="49">
        <v>73</v>
      </c>
      <c r="F9" s="49"/>
      <c r="G9" s="49">
        <v>79</v>
      </c>
      <c r="H9" s="40">
        <f t="shared" ref="H9:H30" si="0">G9-E9</f>
        <v>6</v>
      </c>
      <c r="I9" s="48">
        <f>G9/E9*100</f>
        <v>108.21917808219179</v>
      </c>
      <c r="J9" s="40"/>
      <c r="K9" s="48">
        <f>G9/D9*100</f>
        <v>112.85714285714286</v>
      </c>
      <c r="L9" s="59"/>
      <c r="M9" s="39">
        <f>G9/E9</f>
        <v>1.0821917808219179</v>
      </c>
    </row>
    <row r="10" spans="1:15" ht="93.75" customHeight="1" x14ac:dyDescent="0.25">
      <c r="A10" s="41">
        <v>3</v>
      </c>
      <c r="B10" s="4" t="s">
        <v>156</v>
      </c>
      <c r="C10" s="40" t="s">
        <v>47</v>
      </c>
      <c r="D10" s="40">
        <v>0</v>
      </c>
      <c r="E10" s="40">
        <v>0</v>
      </c>
      <c r="F10" s="40"/>
      <c r="G10" s="40">
        <v>280</v>
      </c>
      <c r="H10" s="40">
        <f t="shared" si="0"/>
        <v>280</v>
      </c>
      <c r="I10" s="48"/>
      <c r="J10" s="40"/>
      <c r="K10" s="48"/>
      <c r="L10" s="105" t="s">
        <v>281</v>
      </c>
      <c r="M10" s="39">
        <v>1</v>
      </c>
    </row>
    <row r="11" spans="1:15" ht="120" x14ac:dyDescent="0.25">
      <c r="A11" s="41">
        <v>4</v>
      </c>
      <c r="B11" s="4" t="s">
        <v>173</v>
      </c>
      <c r="C11" s="40" t="s">
        <v>46</v>
      </c>
      <c r="D11" s="40">
        <v>110.3</v>
      </c>
      <c r="E11" s="40">
        <v>100</v>
      </c>
      <c r="F11" s="40"/>
      <c r="G11" s="49">
        <v>99.5</v>
      </c>
      <c r="H11" s="40">
        <f t="shared" si="0"/>
        <v>-0.5</v>
      </c>
      <c r="I11" s="48">
        <f>G11/E11*100</f>
        <v>99.5</v>
      </c>
      <c r="J11" s="40"/>
      <c r="K11" s="48">
        <f>G11/D11*100</f>
        <v>90.208522212148694</v>
      </c>
      <c r="L11" s="105" t="s">
        <v>279</v>
      </c>
      <c r="M11" s="39">
        <f>G11/E11</f>
        <v>0.995</v>
      </c>
    </row>
    <row r="12" spans="1:15" ht="45" x14ac:dyDescent="0.25">
      <c r="A12" s="41">
        <v>5</v>
      </c>
      <c r="B12" s="4" t="s">
        <v>80</v>
      </c>
      <c r="C12" s="40" t="s">
        <v>48</v>
      </c>
      <c r="D12" s="40">
        <v>12.6</v>
      </c>
      <c r="E12" s="40">
        <v>13.1</v>
      </c>
      <c r="F12" s="40"/>
      <c r="G12" s="49">
        <v>13</v>
      </c>
      <c r="H12" s="40">
        <f t="shared" si="0"/>
        <v>-9.9999999999999645E-2</v>
      </c>
      <c r="I12" s="48">
        <f>G12/E12*100</f>
        <v>99.236641221374043</v>
      </c>
      <c r="J12" s="40"/>
      <c r="K12" s="48">
        <f t="shared" ref="K12:K14" si="1">G12/D12*100</f>
        <v>103.17460317460319</v>
      </c>
      <c r="L12" s="41"/>
      <c r="M12" s="39">
        <f>G12/E12</f>
        <v>0.99236641221374045</v>
      </c>
      <c r="N12" s="39"/>
      <c r="O12" s="15"/>
    </row>
    <row r="13" spans="1:15" ht="30" x14ac:dyDescent="0.25">
      <c r="A13" s="41">
        <v>6</v>
      </c>
      <c r="B13" s="4" t="s">
        <v>81</v>
      </c>
      <c r="C13" s="49" t="s">
        <v>43</v>
      </c>
      <c r="D13" s="49">
        <v>16.899999999999999</v>
      </c>
      <c r="E13" s="49">
        <v>16.7</v>
      </c>
      <c r="F13" s="49"/>
      <c r="G13" s="49">
        <v>17.8</v>
      </c>
      <c r="H13" s="40">
        <f t="shared" si="0"/>
        <v>1.1000000000000014</v>
      </c>
      <c r="I13" s="48">
        <f>G13/E13*100</f>
        <v>106.5868263473054</v>
      </c>
      <c r="J13" s="40"/>
      <c r="K13" s="48">
        <f t="shared" si="1"/>
        <v>105.32544378698225</v>
      </c>
      <c r="L13" s="80"/>
      <c r="M13" s="39">
        <f>G13/E13</f>
        <v>1.0658682634730541</v>
      </c>
    </row>
    <row r="14" spans="1:15" ht="60" x14ac:dyDescent="0.25">
      <c r="A14" s="41">
        <v>7</v>
      </c>
      <c r="B14" s="4" t="s">
        <v>82</v>
      </c>
      <c r="C14" s="49" t="s">
        <v>46</v>
      </c>
      <c r="D14" s="49">
        <v>74.8</v>
      </c>
      <c r="E14" s="49">
        <v>81</v>
      </c>
      <c r="F14" s="49"/>
      <c r="G14" s="49">
        <v>81</v>
      </c>
      <c r="H14" s="40">
        <f t="shared" si="0"/>
        <v>0</v>
      </c>
      <c r="I14" s="48">
        <f>G14/E14*100</f>
        <v>100</v>
      </c>
      <c r="J14" s="40"/>
      <c r="K14" s="48">
        <f t="shared" si="1"/>
        <v>108.28877005347594</v>
      </c>
      <c r="L14" s="80"/>
      <c r="M14" s="39">
        <f>G14/E14</f>
        <v>1</v>
      </c>
    </row>
    <row r="15" spans="1:15" ht="119.25" customHeight="1" x14ac:dyDescent="0.25">
      <c r="A15" s="41">
        <v>8</v>
      </c>
      <c r="B15" s="4" t="s">
        <v>83</v>
      </c>
      <c r="C15" s="49" t="s">
        <v>46</v>
      </c>
      <c r="D15" s="49">
        <v>1.66</v>
      </c>
      <c r="E15" s="49">
        <v>1.62</v>
      </c>
      <c r="F15" s="49"/>
      <c r="G15" s="106">
        <v>1.62</v>
      </c>
      <c r="H15" s="40">
        <f t="shared" si="0"/>
        <v>0</v>
      </c>
      <c r="I15" s="48">
        <f t="shared" ref="I15:I18" si="2">G15/E15*100</f>
        <v>100</v>
      </c>
      <c r="J15" s="40"/>
      <c r="K15" s="48">
        <f>D15/G15*100</f>
        <v>102.46913580246913</v>
      </c>
      <c r="L15" s="41" t="s">
        <v>280</v>
      </c>
      <c r="M15" s="39">
        <v>1</v>
      </c>
    </row>
    <row r="16" spans="1:15" ht="75" x14ac:dyDescent="0.25">
      <c r="A16" s="41">
        <v>9</v>
      </c>
      <c r="B16" s="4" t="s">
        <v>84</v>
      </c>
      <c r="C16" s="49" t="s">
        <v>46</v>
      </c>
      <c r="D16" s="40">
        <v>0.4</v>
      </c>
      <c r="E16" s="40">
        <v>3</v>
      </c>
      <c r="F16" s="40"/>
      <c r="G16" s="49">
        <v>0</v>
      </c>
      <c r="H16" s="49">
        <f>E16-G16</f>
        <v>3</v>
      </c>
      <c r="I16" s="110"/>
      <c r="J16" s="49"/>
      <c r="K16" s="110"/>
      <c r="L16" s="80" t="s">
        <v>282</v>
      </c>
      <c r="M16" s="39">
        <v>1</v>
      </c>
    </row>
    <row r="17" spans="1:14" ht="60" x14ac:dyDescent="0.25">
      <c r="A17" s="41">
        <v>10</v>
      </c>
      <c r="B17" s="4" t="s">
        <v>154</v>
      </c>
      <c r="C17" s="49" t="s">
        <v>46</v>
      </c>
      <c r="D17" s="49">
        <v>5.7</v>
      </c>
      <c r="E17" s="40">
        <v>6.3</v>
      </c>
      <c r="F17" s="40"/>
      <c r="G17" s="49">
        <v>5.8</v>
      </c>
      <c r="H17" s="40">
        <f>E17-G17</f>
        <v>0.5</v>
      </c>
      <c r="I17" s="48">
        <f>E17/G17*100</f>
        <v>108.62068965517241</v>
      </c>
      <c r="J17" s="40"/>
      <c r="K17" s="48">
        <f>D17/G17*100</f>
        <v>98.275862068965523</v>
      </c>
      <c r="L17" s="107" t="s">
        <v>283</v>
      </c>
      <c r="M17" s="39">
        <v>1</v>
      </c>
    </row>
    <row r="18" spans="1:14" ht="123" customHeight="1" x14ac:dyDescent="0.25">
      <c r="A18" s="41">
        <v>11</v>
      </c>
      <c r="B18" s="4" t="s">
        <v>284</v>
      </c>
      <c r="C18" s="40" t="s">
        <v>46</v>
      </c>
      <c r="D18" s="49">
        <v>100</v>
      </c>
      <c r="E18" s="40">
        <v>100</v>
      </c>
      <c r="F18" s="40"/>
      <c r="G18" s="49">
        <v>101</v>
      </c>
      <c r="H18" s="40">
        <f t="shared" si="0"/>
        <v>1</v>
      </c>
      <c r="I18" s="48">
        <f t="shared" si="2"/>
        <v>101</v>
      </c>
      <c r="J18" s="40"/>
      <c r="K18" s="48">
        <f t="shared" ref="K18" si="3">G18/D18*100</f>
        <v>101</v>
      </c>
      <c r="L18" s="107" t="s">
        <v>279</v>
      </c>
      <c r="M18" s="39">
        <v>1</v>
      </c>
    </row>
    <row r="19" spans="1:14" ht="45.75" customHeight="1" x14ac:dyDescent="0.25">
      <c r="A19" s="41">
        <v>12</v>
      </c>
      <c r="B19" s="4" t="s">
        <v>155</v>
      </c>
      <c r="C19" s="40" t="s">
        <v>46</v>
      </c>
      <c r="D19" s="40">
        <v>75.7</v>
      </c>
      <c r="E19" s="40">
        <v>66.7</v>
      </c>
      <c r="F19" s="40"/>
      <c r="G19" s="49">
        <v>75.7</v>
      </c>
      <c r="H19" s="40">
        <f t="shared" si="0"/>
        <v>9</v>
      </c>
      <c r="I19" s="48">
        <f>G19/E19*100</f>
        <v>113.49325337331335</v>
      </c>
      <c r="J19" s="40"/>
      <c r="K19" s="48">
        <f>G19/D19*100</f>
        <v>100</v>
      </c>
      <c r="L19" s="40"/>
      <c r="M19" s="39">
        <v>1</v>
      </c>
    </row>
    <row r="20" spans="1:14" ht="172.5" customHeight="1" x14ac:dyDescent="0.25">
      <c r="A20" s="41">
        <v>13</v>
      </c>
      <c r="B20" s="4" t="s">
        <v>85</v>
      </c>
      <c r="C20" s="40" t="s">
        <v>46</v>
      </c>
      <c r="D20" s="40">
        <v>56.8</v>
      </c>
      <c r="E20" s="40">
        <v>65</v>
      </c>
      <c r="F20" s="40"/>
      <c r="G20" s="49">
        <v>64.3</v>
      </c>
      <c r="H20" s="40">
        <f t="shared" si="0"/>
        <v>-0.70000000000000284</v>
      </c>
      <c r="I20" s="48">
        <f t="shared" ref="I20:I30" si="4">G20/E20*100</f>
        <v>98.92307692307692</v>
      </c>
      <c r="J20" s="40"/>
      <c r="K20" s="48">
        <f t="shared" ref="K20:K30" si="5">G20/D20*100</f>
        <v>113.20422535211267</v>
      </c>
      <c r="L20" s="4" t="s">
        <v>321</v>
      </c>
      <c r="M20" s="39">
        <f t="shared" ref="M20:M30" si="6">G20/E20</f>
        <v>0.98923076923076914</v>
      </c>
    </row>
    <row r="21" spans="1:14" ht="127.5" customHeight="1" x14ac:dyDescent="0.25">
      <c r="A21" s="41">
        <v>14</v>
      </c>
      <c r="B21" s="4" t="s">
        <v>285</v>
      </c>
      <c r="C21" s="40" t="s">
        <v>46</v>
      </c>
      <c r="D21" s="49">
        <v>90</v>
      </c>
      <c r="E21" s="40">
        <v>100</v>
      </c>
      <c r="F21" s="40"/>
      <c r="G21" s="49">
        <v>99.6</v>
      </c>
      <c r="H21" s="40">
        <f t="shared" si="0"/>
        <v>-0.40000000000000568</v>
      </c>
      <c r="I21" s="48">
        <f t="shared" si="4"/>
        <v>99.6</v>
      </c>
      <c r="J21" s="40"/>
      <c r="K21" s="48">
        <f t="shared" si="5"/>
        <v>110.66666666666667</v>
      </c>
      <c r="L21" s="108" t="s">
        <v>279</v>
      </c>
      <c r="M21" s="39">
        <f t="shared" si="6"/>
        <v>0.996</v>
      </c>
    </row>
    <row r="22" spans="1:14" ht="30" x14ac:dyDescent="0.25">
      <c r="A22" s="41">
        <v>15</v>
      </c>
      <c r="B22" s="4" t="s">
        <v>86</v>
      </c>
      <c r="C22" s="40" t="s">
        <v>46</v>
      </c>
      <c r="D22" s="40">
        <v>100</v>
      </c>
      <c r="E22" s="40">
        <v>100</v>
      </c>
      <c r="F22" s="40"/>
      <c r="G22" s="40">
        <v>100</v>
      </c>
      <c r="H22" s="40">
        <f t="shared" si="0"/>
        <v>0</v>
      </c>
      <c r="I22" s="48">
        <f t="shared" si="4"/>
        <v>100</v>
      </c>
      <c r="J22" s="40"/>
      <c r="K22" s="48">
        <f t="shared" si="5"/>
        <v>100</v>
      </c>
      <c r="L22" s="60"/>
      <c r="M22" s="39">
        <f t="shared" si="6"/>
        <v>1</v>
      </c>
    </row>
    <row r="23" spans="1:14" ht="45" x14ac:dyDescent="0.25">
      <c r="A23" s="41">
        <v>16</v>
      </c>
      <c r="B23" s="6" t="s">
        <v>89</v>
      </c>
      <c r="C23" s="40" t="s">
        <v>53</v>
      </c>
      <c r="D23" s="40">
        <v>21</v>
      </c>
      <c r="E23" s="40">
        <v>40</v>
      </c>
      <c r="F23" s="40"/>
      <c r="G23" s="49">
        <v>40</v>
      </c>
      <c r="H23" s="40">
        <f t="shared" si="0"/>
        <v>0</v>
      </c>
      <c r="I23" s="48">
        <f t="shared" si="4"/>
        <v>100</v>
      </c>
      <c r="J23" s="40"/>
      <c r="K23" s="48">
        <f t="shared" si="5"/>
        <v>190.47619047619045</v>
      </c>
      <c r="L23" s="40"/>
      <c r="M23" s="39">
        <f t="shared" si="6"/>
        <v>1</v>
      </c>
      <c r="N23" s="75"/>
    </row>
    <row r="24" spans="1:14" ht="90" x14ac:dyDescent="0.25">
      <c r="A24" s="41">
        <v>17</v>
      </c>
      <c r="B24" s="4" t="s">
        <v>209</v>
      </c>
      <c r="C24" s="40" t="s">
        <v>53</v>
      </c>
      <c r="D24" s="40">
        <v>7</v>
      </c>
      <c r="E24" s="40">
        <v>90</v>
      </c>
      <c r="F24" s="40"/>
      <c r="G24" s="49">
        <v>90</v>
      </c>
      <c r="H24" s="40">
        <f t="shared" si="0"/>
        <v>0</v>
      </c>
      <c r="I24" s="48">
        <f t="shared" si="4"/>
        <v>100</v>
      </c>
      <c r="J24" s="40"/>
      <c r="K24" s="48">
        <f t="shared" si="5"/>
        <v>1285.7142857142858</v>
      </c>
      <c r="L24" s="41" t="s">
        <v>286</v>
      </c>
      <c r="M24" s="39">
        <f t="shared" si="6"/>
        <v>1</v>
      </c>
      <c r="N24" s="75"/>
    </row>
    <row r="25" spans="1:14" x14ac:dyDescent="0.25">
      <c r="A25" s="41">
        <v>18</v>
      </c>
      <c r="B25" s="6" t="s">
        <v>87</v>
      </c>
      <c r="C25" s="40" t="s">
        <v>53</v>
      </c>
      <c r="D25" s="40">
        <v>2</v>
      </c>
      <c r="E25" s="40">
        <v>7</v>
      </c>
      <c r="F25" s="40"/>
      <c r="G25" s="49">
        <v>7</v>
      </c>
      <c r="H25" s="40">
        <f t="shared" si="0"/>
        <v>0</v>
      </c>
      <c r="I25" s="48">
        <f t="shared" si="4"/>
        <v>100</v>
      </c>
      <c r="J25" s="40"/>
      <c r="K25" s="48">
        <f t="shared" si="5"/>
        <v>350</v>
      </c>
      <c r="L25" s="40"/>
      <c r="M25" s="39">
        <f t="shared" si="6"/>
        <v>1</v>
      </c>
      <c r="N25" s="75"/>
    </row>
    <row r="26" spans="1:14" ht="75" x14ac:dyDescent="0.25">
      <c r="A26" s="41">
        <v>19</v>
      </c>
      <c r="B26" s="4" t="s">
        <v>88</v>
      </c>
      <c r="C26" s="40" t="s">
        <v>53</v>
      </c>
      <c r="D26" s="40">
        <v>11</v>
      </c>
      <c r="E26" s="40">
        <v>27</v>
      </c>
      <c r="F26" s="40"/>
      <c r="G26" s="49">
        <v>27</v>
      </c>
      <c r="H26" s="40">
        <f t="shared" si="0"/>
        <v>0</v>
      </c>
      <c r="I26" s="48">
        <f t="shared" si="4"/>
        <v>100</v>
      </c>
      <c r="J26" s="40"/>
      <c r="K26" s="48">
        <f t="shared" si="5"/>
        <v>245.45454545454547</v>
      </c>
      <c r="L26" s="107" t="s">
        <v>287</v>
      </c>
      <c r="M26" s="39">
        <f t="shared" si="6"/>
        <v>1</v>
      </c>
      <c r="N26" s="75"/>
    </row>
    <row r="27" spans="1:14" ht="79.5" customHeight="1" x14ac:dyDescent="0.25">
      <c r="A27" s="41">
        <v>20</v>
      </c>
      <c r="B27" s="4" t="s">
        <v>288</v>
      </c>
      <c r="C27" s="40" t="s">
        <v>53</v>
      </c>
      <c r="D27" s="40">
        <v>84</v>
      </c>
      <c r="E27" s="40">
        <v>88</v>
      </c>
      <c r="F27" s="40"/>
      <c r="G27" s="49">
        <v>88</v>
      </c>
      <c r="H27" s="40">
        <f t="shared" si="0"/>
        <v>0</v>
      </c>
      <c r="I27" s="48">
        <f t="shared" si="4"/>
        <v>100</v>
      </c>
      <c r="J27" s="40"/>
      <c r="K27" s="48">
        <f t="shared" si="5"/>
        <v>104.76190476190477</v>
      </c>
      <c r="L27" s="41"/>
      <c r="M27" s="39">
        <f t="shared" si="6"/>
        <v>1</v>
      </c>
      <c r="N27" s="75"/>
    </row>
    <row r="28" spans="1:14" ht="45" x14ac:dyDescent="0.25">
      <c r="A28" s="41">
        <v>21</v>
      </c>
      <c r="B28" s="109" t="s">
        <v>90</v>
      </c>
      <c r="C28" s="40" t="s">
        <v>53</v>
      </c>
      <c r="D28" s="40">
        <v>47</v>
      </c>
      <c r="E28" s="40">
        <v>1</v>
      </c>
      <c r="F28" s="40"/>
      <c r="G28" s="49">
        <v>1</v>
      </c>
      <c r="H28" s="40">
        <f t="shared" si="0"/>
        <v>0</v>
      </c>
      <c r="I28" s="48">
        <f t="shared" si="4"/>
        <v>100</v>
      </c>
      <c r="J28" s="40"/>
      <c r="K28" s="48">
        <f t="shared" si="5"/>
        <v>2.1276595744680851</v>
      </c>
      <c r="L28" s="107" t="s">
        <v>289</v>
      </c>
      <c r="M28" s="39">
        <f t="shared" si="6"/>
        <v>1</v>
      </c>
      <c r="N28" s="75"/>
    </row>
    <row r="29" spans="1:14" ht="30" x14ac:dyDescent="0.25">
      <c r="A29" s="41">
        <v>22</v>
      </c>
      <c r="B29" s="6" t="s">
        <v>91</v>
      </c>
      <c r="C29" s="40" t="s">
        <v>43</v>
      </c>
      <c r="D29" s="40">
        <v>33</v>
      </c>
      <c r="E29" s="40">
        <v>50</v>
      </c>
      <c r="F29" s="40"/>
      <c r="G29" s="49">
        <v>50</v>
      </c>
      <c r="H29" s="40">
        <f t="shared" si="0"/>
        <v>0</v>
      </c>
      <c r="I29" s="48">
        <f t="shared" si="4"/>
        <v>100</v>
      </c>
      <c r="J29" s="40"/>
      <c r="K29" s="48">
        <f t="shared" si="5"/>
        <v>151.5151515151515</v>
      </c>
      <c r="L29" s="40"/>
      <c r="M29" s="39">
        <f t="shared" si="6"/>
        <v>1</v>
      </c>
    </row>
    <row r="30" spans="1:14" x14ac:dyDescent="0.25">
      <c r="A30" s="41">
        <v>23</v>
      </c>
      <c r="B30" s="6" t="s">
        <v>92</v>
      </c>
      <c r="C30" s="40" t="s">
        <v>43</v>
      </c>
      <c r="D30" s="40">
        <v>3</v>
      </c>
      <c r="E30" s="40">
        <v>3</v>
      </c>
      <c r="F30" s="40"/>
      <c r="G30" s="40">
        <v>3</v>
      </c>
      <c r="H30" s="40">
        <f t="shared" si="0"/>
        <v>0</v>
      </c>
      <c r="I30" s="48">
        <f t="shared" si="4"/>
        <v>100</v>
      </c>
      <c r="J30" s="40"/>
      <c r="K30" s="48">
        <f t="shared" si="5"/>
        <v>100</v>
      </c>
      <c r="L30" s="40"/>
      <c r="M30" s="39">
        <f t="shared" si="6"/>
        <v>1</v>
      </c>
    </row>
    <row r="31" spans="1:14" x14ac:dyDescent="0.25">
      <c r="B31" s="15"/>
      <c r="M31" s="39">
        <f>SUM(M8:M30)</f>
        <v>23.120657225739482</v>
      </c>
    </row>
    <row r="32" spans="1:14" x14ac:dyDescent="0.25">
      <c r="A32" s="109"/>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5"/>
    </row>
    <row r="42" spans="2:2" x14ac:dyDescent="0.25">
      <c r="B42" s="15"/>
    </row>
  </sheetData>
  <mergeCells count="11">
    <mergeCell ref="B2:L2"/>
    <mergeCell ref="I4:I5"/>
    <mergeCell ref="J4:J5"/>
    <mergeCell ref="L4:L5"/>
    <mergeCell ref="A7:L7"/>
    <mergeCell ref="A4:A5"/>
    <mergeCell ref="B4:B5"/>
    <mergeCell ref="C4:C5"/>
    <mergeCell ref="H4:H5"/>
    <mergeCell ref="D4:G4"/>
    <mergeCell ref="K4:K5"/>
  </mergeCells>
  <pageMargins left="0.70866141732283472" right="0.70866141732283472" top="0.74803149606299213" bottom="0.74803149606299213" header="0.31496062992125984" footer="0.31496062992125984"/>
  <pageSetup paperSize="9" scale="6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2"/>
  <sheetViews>
    <sheetView workbookViewId="0">
      <pane ySplit="3" topLeftCell="A52" activePane="bottomLeft" state="frozen"/>
      <selection pane="bottomLeft" activeCell="L57" sqref="L57"/>
    </sheetView>
  </sheetViews>
  <sheetFormatPr defaultRowHeight="15" x14ac:dyDescent="0.25"/>
  <cols>
    <col min="1" max="1" width="37.140625" customWidth="1"/>
    <col min="2" max="2" width="19.7109375" customWidth="1"/>
    <col min="3" max="3" width="9.85546875" customWidth="1"/>
    <col min="4" max="4" width="8.85546875" hidden="1" customWidth="1"/>
    <col min="5" max="5" width="10.7109375" style="1" customWidth="1"/>
    <col min="6" max="6" width="18.5703125" style="1" customWidth="1"/>
    <col min="7" max="7" width="19.7109375" customWidth="1"/>
    <col min="8" max="8" width="10.85546875" customWidth="1"/>
  </cols>
  <sheetData>
    <row r="2" spans="1:8" x14ac:dyDescent="0.25">
      <c r="A2" s="122" t="s">
        <v>234</v>
      </c>
      <c r="B2" s="122"/>
      <c r="C2" s="122"/>
      <c r="D2" s="122"/>
      <c r="E2" s="122"/>
      <c r="F2" s="122"/>
      <c r="G2" s="122"/>
      <c r="H2" s="122"/>
    </row>
    <row r="3" spans="1:8" ht="103.5" customHeight="1" x14ac:dyDescent="0.25">
      <c r="A3" s="99" t="s">
        <v>93</v>
      </c>
      <c r="B3" s="99" t="s">
        <v>94</v>
      </c>
      <c r="C3" s="99" t="s">
        <v>5</v>
      </c>
      <c r="D3" s="99" t="s">
        <v>12</v>
      </c>
      <c r="E3" s="99" t="s">
        <v>277</v>
      </c>
      <c r="F3" s="99" t="s">
        <v>242</v>
      </c>
      <c r="G3" s="100" t="s">
        <v>95</v>
      </c>
      <c r="H3" s="99" t="s">
        <v>278</v>
      </c>
    </row>
    <row r="4" spans="1:8" s="1" customFormat="1" ht="18" customHeight="1" x14ac:dyDescent="0.25">
      <c r="A4" s="17">
        <v>1</v>
      </c>
      <c r="B4" s="17">
        <v>2</v>
      </c>
      <c r="C4" s="17">
        <v>3</v>
      </c>
      <c r="D4" s="17">
        <v>4</v>
      </c>
      <c r="E4" s="20">
        <v>4</v>
      </c>
      <c r="F4" s="20">
        <v>5</v>
      </c>
      <c r="G4" s="5">
        <v>6</v>
      </c>
      <c r="H4" s="5">
        <v>7</v>
      </c>
    </row>
    <row r="5" spans="1:8" s="2" customFormat="1" ht="15" customHeight="1" x14ac:dyDescent="0.25">
      <c r="A5" s="132" t="s">
        <v>96</v>
      </c>
      <c r="B5" s="133"/>
      <c r="C5" s="133"/>
      <c r="D5" s="133"/>
      <c r="E5" s="133"/>
      <c r="F5" s="133"/>
      <c r="G5" s="133"/>
      <c r="H5" s="134"/>
    </row>
    <row r="6" spans="1:8" ht="16.5" customHeight="1" x14ac:dyDescent="0.25">
      <c r="A6" s="135"/>
      <c r="B6" s="136"/>
      <c r="C6" s="136"/>
      <c r="D6" s="136"/>
      <c r="E6" s="136"/>
      <c r="F6" s="136"/>
      <c r="G6" s="136"/>
      <c r="H6" s="137"/>
    </row>
    <row r="7" spans="1:8" ht="119.25" hidden="1" customHeight="1" x14ac:dyDescent="0.25">
      <c r="A7" s="138"/>
      <c r="B7" s="139"/>
      <c r="C7" s="139"/>
      <c r="D7" s="139"/>
      <c r="E7" s="139"/>
      <c r="F7" s="139"/>
      <c r="G7" s="139"/>
      <c r="H7" s="140"/>
    </row>
    <row r="8" spans="1:8" ht="35.25" customHeight="1" x14ac:dyDescent="0.25">
      <c r="A8" s="141" t="s">
        <v>159</v>
      </c>
      <c r="B8" s="142"/>
      <c r="C8" s="142"/>
      <c r="D8" s="142"/>
      <c r="E8" s="142"/>
      <c r="F8" s="142"/>
      <c r="G8" s="142"/>
      <c r="H8" s="143"/>
    </row>
    <row r="9" spans="1:8" ht="95.25" customHeight="1" x14ac:dyDescent="0.25">
      <c r="A9" s="50" t="s">
        <v>227</v>
      </c>
      <c r="B9" s="4" t="s">
        <v>228</v>
      </c>
      <c r="C9" s="79" t="s">
        <v>123</v>
      </c>
      <c r="D9" s="79" t="s">
        <v>135</v>
      </c>
      <c r="E9" s="79" t="s">
        <v>230</v>
      </c>
      <c r="F9" s="4" t="s">
        <v>164</v>
      </c>
      <c r="G9" s="4" t="s">
        <v>229</v>
      </c>
      <c r="H9" s="13"/>
    </row>
    <row r="10" spans="1:8" ht="137.25" customHeight="1" x14ac:dyDescent="0.25">
      <c r="A10" s="50" t="s">
        <v>235</v>
      </c>
      <c r="B10" s="50" t="s">
        <v>100</v>
      </c>
      <c r="C10" s="21" t="s">
        <v>98</v>
      </c>
      <c r="D10" s="21" t="s">
        <v>98</v>
      </c>
      <c r="E10" s="21" t="s">
        <v>98</v>
      </c>
      <c r="F10" s="50" t="s">
        <v>232</v>
      </c>
      <c r="G10" s="99" t="s">
        <v>233</v>
      </c>
      <c r="H10" s="50"/>
    </row>
    <row r="11" spans="1:8" ht="153" customHeight="1" x14ac:dyDescent="0.25">
      <c r="A11" s="50" t="s">
        <v>236</v>
      </c>
      <c r="B11" s="50" t="s">
        <v>100</v>
      </c>
      <c r="C11" s="21" t="s">
        <v>237</v>
      </c>
      <c r="D11" s="21" t="s">
        <v>237</v>
      </c>
      <c r="E11" s="21" t="s">
        <v>237</v>
      </c>
      <c r="F11" s="50" t="s">
        <v>99</v>
      </c>
      <c r="G11" s="50" t="s">
        <v>238</v>
      </c>
      <c r="H11" s="50"/>
    </row>
    <row r="12" spans="1:8" ht="126.75" customHeight="1" x14ac:dyDescent="0.25">
      <c r="A12" s="28" t="s">
        <v>239</v>
      </c>
      <c r="B12" s="26" t="s">
        <v>100</v>
      </c>
      <c r="C12" s="78" t="s">
        <v>199</v>
      </c>
      <c r="D12" s="78" t="s">
        <v>199</v>
      </c>
      <c r="E12" s="78" t="s">
        <v>199</v>
      </c>
      <c r="F12" s="26" t="s">
        <v>165</v>
      </c>
      <c r="G12" s="107" t="s">
        <v>303</v>
      </c>
      <c r="H12" s="26"/>
    </row>
    <row r="13" spans="1:8" ht="303" customHeight="1" x14ac:dyDescent="0.25">
      <c r="A13" s="101" t="s">
        <v>240</v>
      </c>
      <c r="B13" s="50" t="s">
        <v>100</v>
      </c>
      <c r="C13" s="78" t="s">
        <v>131</v>
      </c>
      <c r="D13" s="21">
        <v>2016</v>
      </c>
      <c r="E13" s="21" t="s">
        <v>131</v>
      </c>
      <c r="F13" s="50" t="s">
        <v>200</v>
      </c>
      <c r="G13" s="99" t="s">
        <v>241</v>
      </c>
      <c r="H13" s="50"/>
    </row>
    <row r="14" spans="1:8" ht="138.75" customHeight="1" x14ac:dyDescent="0.25">
      <c r="A14" s="28" t="s">
        <v>243</v>
      </c>
      <c r="B14" s="26" t="s">
        <v>100</v>
      </c>
      <c r="C14" s="21" t="s">
        <v>199</v>
      </c>
      <c r="D14" s="21"/>
      <c r="E14" s="111" t="s">
        <v>131</v>
      </c>
      <c r="F14" s="26" t="s">
        <v>101</v>
      </c>
      <c r="G14" s="99" t="s">
        <v>244</v>
      </c>
      <c r="H14" s="26"/>
    </row>
    <row r="15" spans="1:8" ht="90.75" customHeight="1" x14ac:dyDescent="0.25">
      <c r="A15" s="28" t="s">
        <v>245</v>
      </c>
      <c r="B15" s="26" t="s">
        <v>100</v>
      </c>
      <c r="C15" s="21" t="s">
        <v>119</v>
      </c>
      <c r="D15" s="21" t="s">
        <v>119</v>
      </c>
      <c r="E15" s="111" t="s">
        <v>131</v>
      </c>
      <c r="F15" s="108" t="s">
        <v>246</v>
      </c>
      <c r="G15" s="108" t="s">
        <v>304</v>
      </c>
      <c r="H15" s="26"/>
    </row>
    <row r="16" spans="1:8" ht="83.25" customHeight="1" x14ac:dyDescent="0.25">
      <c r="A16" s="28" t="s">
        <v>247</v>
      </c>
      <c r="B16" s="26" t="s">
        <v>100</v>
      </c>
      <c r="C16" s="21" t="s">
        <v>120</v>
      </c>
      <c r="D16" s="21" t="s">
        <v>121</v>
      </c>
      <c r="E16" s="21" t="s">
        <v>120</v>
      </c>
      <c r="F16" s="26" t="s">
        <v>102</v>
      </c>
      <c r="G16" s="99" t="s">
        <v>249</v>
      </c>
      <c r="H16" s="26"/>
    </row>
    <row r="17" spans="1:8" ht="112.5" customHeight="1" x14ac:dyDescent="0.25">
      <c r="A17" s="28" t="s">
        <v>248</v>
      </c>
      <c r="B17" s="26" t="s">
        <v>100</v>
      </c>
      <c r="C17" s="21" t="s">
        <v>201</v>
      </c>
      <c r="D17" s="21" t="s">
        <v>291</v>
      </c>
      <c r="E17" s="21" t="s">
        <v>201</v>
      </c>
      <c r="F17" s="26" t="s">
        <v>250</v>
      </c>
      <c r="G17" s="99" t="s">
        <v>290</v>
      </c>
      <c r="H17" s="26"/>
    </row>
    <row r="18" spans="1:8" ht="75" x14ac:dyDescent="0.25">
      <c r="A18" s="28" t="s">
        <v>251</v>
      </c>
      <c r="B18" s="26" t="s">
        <v>100</v>
      </c>
      <c r="C18" s="21" t="s">
        <v>122</v>
      </c>
      <c r="D18" s="21" t="s">
        <v>123</v>
      </c>
      <c r="E18" s="111" t="s">
        <v>291</v>
      </c>
      <c r="F18" s="108" t="s">
        <v>306</v>
      </c>
      <c r="G18" s="108" t="s">
        <v>305</v>
      </c>
      <c r="H18" s="26"/>
    </row>
    <row r="19" spans="1:8" ht="90" x14ac:dyDescent="0.25">
      <c r="A19" s="28" t="s">
        <v>166</v>
      </c>
      <c r="B19" s="26" t="s">
        <v>100</v>
      </c>
      <c r="C19" s="36" t="s">
        <v>134</v>
      </c>
      <c r="D19" s="21" t="s">
        <v>118</v>
      </c>
      <c r="E19" s="21" t="s">
        <v>252</v>
      </c>
      <c r="F19" s="26" t="s">
        <v>103</v>
      </c>
      <c r="G19" s="26" t="s">
        <v>253</v>
      </c>
      <c r="H19" s="26"/>
    </row>
    <row r="20" spans="1:8" ht="90" x14ac:dyDescent="0.25">
      <c r="A20" s="28" t="s">
        <v>254</v>
      </c>
      <c r="B20" s="26" t="s">
        <v>100</v>
      </c>
      <c r="C20" s="36" t="s">
        <v>134</v>
      </c>
      <c r="D20" s="21"/>
      <c r="E20" s="21" t="s">
        <v>252</v>
      </c>
      <c r="F20" s="26" t="s">
        <v>167</v>
      </c>
      <c r="G20" s="108" t="s">
        <v>307</v>
      </c>
      <c r="H20" s="26"/>
    </row>
    <row r="21" spans="1:8" ht="75" x14ac:dyDescent="0.25">
      <c r="A21" s="28" t="s">
        <v>168</v>
      </c>
      <c r="B21" s="26" t="s">
        <v>100</v>
      </c>
      <c r="C21" s="36" t="s">
        <v>255</v>
      </c>
      <c r="D21" s="21" t="s">
        <v>124</v>
      </c>
      <c r="E21" s="21" t="s">
        <v>256</v>
      </c>
      <c r="F21" s="26" t="s">
        <v>104</v>
      </c>
      <c r="G21" s="108" t="s">
        <v>133</v>
      </c>
      <c r="H21" s="26"/>
    </row>
    <row r="22" spans="1:8" ht="90" x14ac:dyDescent="0.25">
      <c r="A22" s="26" t="s">
        <v>257</v>
      </c>
      <c r="B22" s="26" t="s">
        <v>100</v>
      </c>
      <c r="C22" s="21" t="s">
        <v>292</v>
      </c>
      <c r="D22" s="21"/>
      <c r="E22" s="111" t="s">
        <v>291</v>
      </c>
      <c r="F22" s="4" t="s">
        <v>105</v>
      </c>
      <c r="G22" s="4" t="s">
        <v>293</v>
      </c>
      <c r="H22" s="26"/>
    </row>
    <row r="23" spans="1:8" ht="60" x14ac:dyDescent="0.25">
      <c r="A23" s="26" t="s">
        <v>258</v>
      </c>
      <c r="B23" s="26" t="s">
        <v>100</v>
      </c>
      <c r="C23" s="21" t="s">
        <v>199</v>
      </c>
      <c r="D23" s="21" t="s">
        <v>199</v>
      </c>
      <c r="E23" s="21" t="s">
        <v>199</v>
      </c>
      <c r="F23" s="26" t="s">
        <v>259</v>
      </c>
      <c r="G23" s="26" t="s">
        <v>262</v>
      </c>
      <c r="H23" s="26"/>
    </row>
    <row r="24" spans="1:8" ht="75" x14ac:dyDescent="0.25">
      <c r="A24" s="28" t="s">
        <v>260</v>
      </c>
      <c r="B24" s="26" t="s">
        <v>100</v>
      </c>
      <c r="C24" s="21" t="s">
        <v>199</v>
      </c>
      <c r="D24" s="21" t="s">
        <v>199</v>
      </c>
      <c r="E24" s="21" t="s">
        <v>199</v>
      </c>
      <c r="F24" s="99" t="s">
        <v>259</v>
      </c>
      <c r="G24" s="99" t="s">
        <v>262</v>
      </c>
      <c r="H24" s="26"/>
    </row>
    <row r="25" spans="1:8" ht="60" x14ac:dyDescent="0.25">
      <c r="A25" s="28" t="s">
        <v>261</v>
      </c>
      <c r="B25" s="26" t="s">
        <v>100</v>
      </c>
      <c r="C25" s="21" t="s">
        <v>199</v>
      </c>
      <c r="D25" s="21" t="s">
        <v>199</v>
      </c>
      <c r="E25" s="21" t="s">
        <v>199</v>
      </c>
      <c r="F25" s="99" t="s">
        <v>259</v>
      </c>
      <c r="G25" s="99" t="s">
        <v>262</v>
      </c>
      <c r="H25" s="26"/>
    </row>
    <row r="26" spans="1:8" ht="60" x14ac:dyDescent="0.25">
      <c r="A26" s="28" t="s">
        <v>55</v>
      </c>
      <c r="B26" s="26" t="s">
        <v>100</v>
      </c>
      <c r="C26" s="21" t="s">
        <v>199</v>
      </c>
      <c r="D26" s="21" t="s">
        <v>199</v>
      </c>
      <c r="E26" s="21" t="s">
        <v>199</v>
      </c>
      <c r="F26" s="26" t="s">
        <v>259</v>
      </c>
      <c r="G26" s="99" t="s">
        <v>262</v>
      </c>
      <c r="H26" s="26"/>
    </row>
    <row r="27" spans="1:8" ht="90" x14ac:dyDescent="0.25">
      <c r="A27" s="30" t="s">
        <v>56</v>
      </c>
      <c r="B27" s="26" t="s">
        <v>100</v>
      </c>
      <c r="C27" s="36" t="s">
        <v>132</v>
      </c>
      <c r="D27" s="36" t="s">
        <v>132</v>
      </c>
      <c r="E27" s="36" t="s">
        <v>263</v>
      </c>
      <c r="F27" s="26" t="s">
        <v>106</v>
      </c>
      <c r="G27" s="108" t="s">
        <v>308</v>
      </c>
      <c r="H27" s="26"/>
    </row>
    <row r="28" spans="1:8" ht="120" x14ac:dyDescent="0.25">
      <c r="A28" s="29" t="s">
        <v>57</v>
      </c>
      <c r="B28" s="26" t="s">
        <v>100</v>
      </c>
      <c r="C28" s="21" t="s">
        <v>264</v>
      </c>
      <c r="D28" s="21" t="s">
        <v>264</v>
      </c>
      <c r="E28" s="21" t="s">
        <v>264</v>
      </c>
      <c r="F28" s="26" t="s">
        <v>107</v>
      </c>
      <c r="G28" s="26" t="s">
        <v>117</v>
      </c>
      <c r="H28" s="26"/>
    </row>
    <row r="29" spans="1:8" ht="60" x14ac:dyDescent="0.25">
      <c r="A29" s="28" t="s">
        <v>58</v>
      </c>
      <c r="B29" s="26" t="s">
        <v>100</v>
      </c>
      <c r="C29" s="21" t="s">
        <v>121</v>
      </c>
      <c r="D29" s="21"/>
      <c r="E29" s="112">
        <v>42911</v>
      </c>
      <c r="F29" s="26" t="s">
        <v>108</v>
      </c>
      <c r="G29" s="31" t="s">
        <v>265</v>
      </c>
      <c r="H29" s="26"/>
    </row>
    <row r="30" spans="1:8" ht="105" x14ac:dyDescent="0.25">
      <c r="A30" s="26" t="s">
        <v>266</v>
      </c>
      <c r="B30" s="26" t="s">
        <v>100</v>
      </c>
      <c r="C30" s="21" t="s">
        <v>202</v>
      </c>
      <c r="D30" s="21"/>
      <c r="E30" s="111" t="s">
        <v>291</v>
      </c>
      <c r="F30" s="26" t="s">
        <v>267</v>
      </c>
      <c r="G30" s="107" t="s">
        <v>309</v>
      </c>
      <c r="H30" s="26"/>
    </row>
    <row r="31" spans="1:8" ht="90" x14ac:dyDescent="0.25">
      <c r="A31" s="28" t="s">
        <v>268</v>
      </c>
      <c r="B31" s="26" t="s">
        <v>100</v>
      </c>
      <c r="C31" s="21" t="s">
        <v>115</v>
      </c>
      <c r="D31" s="21" t="s">
        <v>115</v>
      </c>
      <c r="E31" s="21" t="s">
        <v>269</v>
      </c>
      <c r="F31" s="26" t="s">
        <v>109</v>
      </c>
      <c r="G31" s="108" t="s">
        <v>114</v>
      </c>
      <c r="H31" s="26"/>
    </row>
    <row r="32" spans="1:8" ht="60" x14ac:dyDescent="0.25">
      <c r="A32" s="35" t="s">
        <v>270</v>
      </c>
      <c r="B32" s="50" t="s">
        <v>100</v>
      </c>
      <c r="C32" s="21" t="s">
        <v>115</v>
      </c>
      <c r="D32" s="21"/>
      <c r="E32" s="21" t="s">
        <v>269</v>
      </c>
      <c r="F32" s="50" t="s">
        <v>110</v>
      </c>
      <c r="G32" s="50" t="s">
        <v>116</v>
      </c>
      <c r="H32" s="50"/>
    </row>
    <row r="33" spans="1:8" ht="122.25" customHeight="1" x14ac:dyDescent="0.25">
      <c r="A33" s="35" t="s">
        <v>271</v>
      </c>
      <c r="B33" s="50" t="s">
        <v>100</v>
      </c>
      <c r="C33" s="21" t="s">
        <v>115</v>
      </c>
      <c r="D33" s="21"/>
      <c r="E33" s="21" t="s">
        <v>269</v>
      </c>
      <c r="F33" s="50" t="s">
        <v>111</v>
      </c>
      <c r="G33" s="63" t="s">
        <v>175</v>
      </c>
      <c r="H33" s="50"/>
    </row>
    <row r="34" spans="1:8" ht="150.75" customHeight="1" x14ac:dyDescent="0.25">
      <c r="A34" s="51" t="s">
        <v>67</v>
      </c>
      <c r="B34" s="50" t="s">
        <v>100</v>
      </c>
      <c r="C34" s="21" t="s">
        <v>199</v>
      </c>
      <c r="D34" s="21" t="s">
        <v>199</v>
      </c>
      <c r="E34" s="21" t="s">
        <v>199</v>
      </c>
      <c r="F34" s="50" t="s">
        <v>112</v>
      </c>
      <c r="G34" s="63" t="s">
        <v>203</v>
      </c>
      <c r="H34" s="50"/>
    </row>
    <row r="35" spans="1:8" ht="138.75" customHeight="1" x14ac:dyDescent="0.25">
      <c r="A35" s="51" t="s">
        <v>272</v>
      </c>
      <c r="B35" s="99" t="s">
        <v>100</v>
      </c>
      <c r="C35" s="21" t="s">
        <v>131</v>
      </c>
      <c r="D35" s="21" t="s">
        <v>273</v>
      </c>
      <c r="E35" s="21" t="s">
        <v>131</v>
      </c>
      <c r="F35" s="99" t="s">
        <v>274</v>
      </c>
      <c r="G35" s="100" t="s">
        <v>294</v>
      </c>
      <c r="H35" s="99"/>
    </row>
    <row r="36" spans="1:8" ht="154.5" customHeight="1" x14ac:dyDescent="0.25">
      <c r="A36" s="21" t="s">
        <v>160</v>
      </c>
      <c r="B36" s="50" t="s">
        <v>100</v>
      </c>
      <c r="C36" s="21" t="s">
        <v>199</v>
      </c>
      <c r="D36" s="21" t="s">
        <v>199</v>
      </c>
      <c r="E36" s="21" t="s">
        <v>199</v>
      </c>
      <c r="F36" s="108" t="s">
        <v>275</v>
      </c>
      <c r="G36" s="108" t="s">
        <v>310</v>
      </c>
      <c r="H36" s="50"/>
    </row>
    <row r="37" spans="1:8" ht="153.75" customHeight="1" x14ac:dyDescent="0.25">
      <c r="A37" s="21" t="s">
        <v>276</v>
      </c>
      <c r="B37" s="50" t="s">
        <v>171</v>
      </c>
      <c r="C37" s="21" t="s">
        <v>204</v>
      </c>
      <c r="D37" s="21">
        <v>2016</v>
      </c>
      <c r="E37" s="21" t="s">
        <v>204</v>
      </c>
      <c r="F37" s="50" t="s">
        <v>169</v>
      </c>
      <c r="G37" s="4" t="s">
        <v>231</v>
      </c>
      <c r="H37" s="4"/>
    </row>
    <row r="38" spans="1:8" ht="243.75" customHeight="1" x14ac:dyDescent="0.25">
      <c r="A38" s="113" t="s">
        <v>301</v>
      </c>
      <c r="B38" s="50" t="s">
        <v>100</v>
      </c>
      <c r="C38" s="21" t="s">
        <v>201</v>
      </c>
      <c r="D38" s="21">
        <v>2016</v>
      </c>
      <c r="E38" s="111" t="s">
        <v>123</v>
      </c>
      <c r="F38" s="108" t="s">
        <v>170</v>
      </c>
      <c r="G38" s="108" t="s">
        <v>302</v>
      </c>
      <c r="H38" s="50"/>
    </row>
    <row r="39" spans="1:8" ht="137.25" customHeight="1" x14ac:dyDescent="0.25">
      <c r="A39" s="21" t="s">
        <v>174</v>
      </c>
      <c r="B39" s="62" t="s">
        <v>100</v>
      </c>
      <c r="C39" s="21" t="s">
        <v>311</v>
      </c>
      <c r="D39" s="21">
        <v>2016</v>
      </c>
      <c r="E39" s="111" t="s">
        <v>131</v>
      </c>
      <c r="F39" s="108" t="s">
        <v>312</v>
      </c>
      <c r="G39" s="108" t="s">
        <v>313</v>
      </c>
      <c r="H39" s="62"/>
    </row>
    <row r="40" spans="1:8" ht="153" customHeight="1" x14ac:dyDescent="0.25">
      <c r="A40" s="21" t="s">
        <v>300</v>
      </c>
      <c r="B40" s="107" t="s">
        <v>100</v>
      </c>
      <c r="C40" s="21" t="s">
        <v>201</v>
      </c>
      <c r="D40" s="21"/>
      <c r="E40" s="111" t="s">
        <v>201</v>
      </c>
      <c r="F40" s="108" t="s">
        <v>298</v>
      </c>
      <c r="G40" s="108" t="s">
        <v>299</v>
      </c>
      <c r="H40" s="107"/>
    </row>
    <row r="41" spans="1:8" ht="31.5" customHeight="1" x14ac:dyDescent="0.25">
      <c r="A41" s="144" t="s">
        <v>136</v>
      </c>
      <c r="B41" s="128"/>
      <c r="C41" s="128"/>
      <c r="D41" s="128"/>
      <c r="E41" s="128"/>
      <c r="F41" s="128"/>
      <c r="G41" s="128"/>
      <c r="H41" s="129"/>
    </row>
    <row r="42" spans="1:8" ht="120" x14ac:dyDescent="0.25">
      <c r="A42" s="28" t="s">
        <v>150</v>
      </c>
      <c r="B42" s="26" t="s">
        <v>100</v>
      </c>
      <c r="C42" s="21" t="s">
        <v>131</v>
      </c>
      <c r="D42" s="21" t="s">
        <v>273</v>
      </c>
      <c r="E42" s="21" t="s">
        <v>204</v>
      </c>
      <c r="F42" s="26" t="s">
        <v>315</v>
      </c>
      <c r="G42" s="107" t="s">
        <v>316</v>
      </c>
      <c r="H42" s="26"/>
    </row>
    <row r="43" spans="1:8" ht="60" x14ac:dyDescent="0.25">
      <c r="A43" s="28" t="s">
        <v>161</v>
      </c>
      <c r="B43" s="26" t="s">
        <v>100</v>
      </c>
      <c r="C43" s="21" t="s">
        <v>213</v>
      </c>
      <c r="D43" s="21">
        <v>2016</v>
      </c>
      <c r="E43" s="111" t="s">
        <v>213</v>
      </c>
      <c r="F43" s="108" t="s">
        <v>317</v>
      </c>
      <c r="G43" s="108" t="s">
        <v>318</v>
      </c>
      <c r="H43" s="26"/>
    </row>
    <row r="44" spans="1:8" ht="105" x14ac:dyDescent="0.25">
      <c r="A44" s="28" t="s">
        <v>39</v>
      </c>
      <c r="B44" s="26" t="s">
        <v>100</v>
      </c>
      <c r="C44" s="21" t="s">
        <v>115</v>
      </c>
      <c r="D44" s="21" t="s">
        <v>115</v>
      </c>
      <c r="E44" s="21" t="s">
        <v>269</v>
      </c>
      <c r="F44" s="26" t="s">
        <v>295</v>
      </c>
      <c r="G44" s="26" t="s">
        <v>314</v>
      </c>
      <c r="H44" s="26"/>
    </row>
    <row r="45" spans="1:8" ht="75" x14ac:dyDescent="0.25">
      <c r="A45" s="31" t="s">
        <v>162</v>
      </c>
      <c r="B45" s="31" t="s">
        <v>100</v>
      </c>
      <c r="C45" s="21" t="s">
        <v>131</v>
      </c>
      <c r="D45" s="21" t="s">
        <v>273</v>
      </c>
      <c r="E45" s="21" t="s">
        <v>131</v>
      </c>
      <c r="F45" s="31" t="s">
        <v>296</v>
      </c>
      <c r="G45" s="107" t="s">
        <v>296</v>
      </c>
      <c r="H45" s="31"/>
    </row>
    <row r="46" spans="1:8" ht="60" x14ac:dyDescent="0.25">
      <c r="A46" s="31" t="s">
        <v>68</v>
      </c>
      <c r="B46" s="31" t="s">
        <v>100</v>
      </c>
      <c r="C46" s="21" t="s">
        <v>131</v>
      </c>
      <c r="D46" s="21">
        <v>2016</v>
      </c>
      <c r="E46" s="21" t="s">
        <v>115</v>
      </c>
      <c r="F46" s="31" t="s">
        <v>297</v>
      </c>
      <c r="G46" s="107" t="s">
        <v>297</v>
      </c>
      <c r="H46" s="31"/>
    </row>
    <row r="47" spans="1:8" ht="75" x14ac:dyDescent="0.25">
      <c r="A47" s="28" t="s">
        <v>152</v>
      </c>
      <c r="B47" s="26" t="s">
        <v>100</v>
      </c>
      <c r="C47" s="21" t="s">
        <v>131</v>
      </c>
      <c r="D47" s="21" t="s">
        <v>273</v>
      </c>
      <c r="E47" s="21" t="s">
        <v>131</v>
      </c>
      <c r="F47" s="26" t="s">
        <v>319</v>
      </c>
      <c r="G47" s="107" t="s">
        <v>319</v>
      </c>
      <c r="H47" s="26"/>
    </row>
    <row r="48" spans="1:8" ht="90" x14ac:dyDescent="0.25">
      <c r="A48" s="28" t="s">
        <v>40</v>
      </c>
      <c r="B48" s="26" t="s">
        <v>100</v>
      </c>
      <c r="C48" s="21" t="s">
        <v>131</v>
      </c>
      <c r="D48" s="21">
        <v>2016</v>
      </c>
      <c r="E48" s="21" t="s">
        <v>115</v>
      </c>
      <c r="F48" s="26" t="s">
        <v>211</v>
      </c>
      <c r="G48" s="107" t="s">
        <v>210</v>
      </c>
      <c r="H48" s="26"/>
    </row>
    <row r="49" spans="1:8" ht="37.5" customHeight="1" x14ac:dyDescent="0.25">
      <c r="A49" s="144" t="s">
        <v>163</v>
      </c>
      <c r="B49" s="128"/>
      <c r="C49" s="128"/>
      <c r="D49" s="128"/>
      <c r="E49" s="128"/>
      <c r="F49" s="128"/>
      <c r="G49" s="128"/>
      <c r="H49" s="129"/>
    </row>
    <row r="50" spans="1:8" ht="394.5" customHeight="1" x14ac:dyDescent="0.25">
      <c r="A50" s="28" t="s">
        <v>41</v>
      </c>
      <c r="B50" s="26" t="s">
        <v>97</v>
      </c>
      <c r="C50" s="21" t="s">
        <v>131</v>
      </c>
      <c r="D50" s="21">
        <v>2016</v>
      </c>
      <c r="E50" s="21" t="s">
        <v>131</v>
      </c>
      <c r="F50" s="26" t="s">
        <v>113</v>
      </c>
      <c r="G50" s="31" t="s">
        <v>320</v>
      </c>
      <c r="H50" s="26"/>
    </row>
    <row r="51" spans="1:8" ht="336" customHeight="1" x14ac:dyDescent="0.25">
      <c r="A51" s="28" t="s">
        <v>69</v>
      </c>
      <c r="B51" s="26" t="s">
        <v>129</v>
      </c>
      <c r="C51" s="21" t="s">
        <v>131</v>
      </c>
      <c r="D51" s="21">
        <v>2016</v>
      </c>
      <c r="E51" s="21"/>
      <c r="F51" s="26" t="s">
        <v>128</v>
      </c>
      <c r="G51" s="26"/>
      <c r="H51" s="26"/>
    </row>
    <row r="52" spans="1:8" ht="215.25" customHeight="1" x14ac:dyDescent="0.25">
      <c r="A52" s="50" t="s">
        <v>42</v>
      </c>
      <c r="B52" s="50" t="s">
        <v>130</v>
      </c>
      <c r="C52" s="21" t="s">
        <v>131</v>
      </c>
      <c r="D52" s="21">
        <v>2016</v>
      </c>
      <c r="E52" s="21" t="s">
        <v>213</v>
      </c>
      <c r="F52" s="50" t="s">
        <v>176</v>
      </c>
      <c r="G52" s="50" t="s">
        <v>212</v>
      </c>
      <c r="H52" s="50"/>
    </row>
  </sheetData>
  <mergeCells count="5">
    <mergeCell ref="A2:H2"/>
    <mergeCell ref="A5:H7"/>
    <mergeCell ref="A8:H8"/>
    <mergeCell ref="A41:H41"/>
    <mergeCell ref="A49:H49"/>
  </mergeCells>
  <pageMargins left="0.70866141732283472" right="0.70866141732283472" top="0.74803149606299213" bottom="0.74803149606299213" header="0.31496062992125984" footer="0.31496062992125984"/>
  <pageSetup paperSize="9" scale="6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3"/>
  <sheetViews>
    <sheetView workbookViewId="0">
      <selection activeCell="L8" sqref="L8"/>
    </sheetView>
  </sheetViews>
  <sheetFormatPr defaultRowHeight="15" x14ac:dyDescent="0.25"/>
  <cols>
    <col min="1" max="1" width="29.7109375" customWidth="1"/>
    <col min="2" max="2" width="34.7109375" customWidth="1"/>
    <col min="4" max="4" width="12.5703125" customWidth="1"/>
    <col min="5" max="5" width="9.28515625" customWidth="1"/>
    <col min="6" max="6" width="12.28515625" customWidth="1"/>
    <col min="7" max="7" width="12.42578125" customWidth="1"/>
    <col min="8" max="8" width="11.28515625" customWidth="1"/>
    <col min="9" max="9" width="11.5703125" bestFit="1" customWidth="1"/>
  </cols>
  <sheetData>
    <row r="2" spans="1:9" x14ac:dyDescent="0.25">
      <c r="A2" s="122" t="s">
        <v>125</v>
      </c>
      <c r="B2" s="122"/>
      <c r="C2" s="122"/>
      <c r="D2" s="122"/>
      <c r="E2" s="122"/>
      <c r="F2" s="122"/>
      <c r="G2" s="122"/>
      <c r="H2" s="122"/>
    </row>
    <row r="3" spans="1:9" x14ac:dyDescent="0.25">
      <c r="B3" t="s">
        <v>326</v>
      </c>
    </row>
    <row r="4" spans="1:9" s="8" customFormat="1" ht="90.75" customHeight="1" x14ac:dyDescent="0.25">
      <c r="A4" s="9" t="s">
        <v>126</v>
      </c>
      <c r="B4" s="9" t="s">
        <v>1</v>
      </c>
      <c r="C4" s="9" t="s">
        <v>2</v>
      </c>
      <c r="D4" s="9" t="s">
        <v>195</v>
      </c>
      <c r="E4" s="9" t="s">
        <v>127</v>
      </c>
      <c r="F4" s="9" t="s">
        <v>6</v>
      </c>
      <c r="G4" s="9" t="s">
        <v>196</v>
      </c>
      <c r="H4" s="9" t="s">
        <v>327</v>
      </c>
    </row>
    <row r="5" spans="1:9" s="2" customFormat="1" x14ac:dyDescent="0.25">
      <c r="A5" s="5">
        <v>1</v>
      </c>
      <c r="B5" s="5">
        <v>2</v>
      </c>
      <c r="C5" s="5">
        <v>3</v>
      </c>
      <c r="D5" s="5">
        <v>4</v>
      </c>
      <c r="E5" s="5">
        <v>5</v>
      </c>
      <c r="F5" s="5">
        <v>6</v>
      </c>
      <c r="G5" s="5">
        <v>7</v>
      </c>
      <c r="H5" s="5">
        <v>8</v>
      </c>
    </row>
    <row r="6" spans="1:9" s="1" customFormat="1" ht="45" x14ac:dyDescent="0.25">
      <c r="A6" s="145" t="s">
        <v>52</v>
      </c>
      <c r="B6" s="42" t="s">
        <v>8</v>
      </c>
      <c r="C6" s="43" t="s">
        <v>7</v>
      </c>
      <c r="D6" s="45">
        <v>101517.1</v>
      </c>
      <c r="E6" s="44" t="s">
        <v>138</v>
      </c>
      <c r="F6" s="43">
        <v>101136.9</v>
      </c>
      <c r="G6" s="45">
        <f>F6/D6*100</f>
        <v>99.625481815378876</v>
      </c>
      <c r="H6" s="77" t="s">
        <v>138</v>
      </c>
    </row>
    <row r="7" spans="1:9" s="1" customFormat="1" ht="45" x14ac:dyDescent="0.25">
      <c r="A7" s="145"/>
      <c r="B7" s="42" t="s">
        <v>9</v>
      </c>
      <c r="C7" s="43" t="s">
        <v>43</v>
      </c>
      <c r="D7" s="43">
        <v>6138</v>
      </c>
      <c r="E7" s="44" t="s">
        <v>138</v>
      </c>
      <c r="F7" s="43">
        <v>6138</v>
      </c>
      <c r="G7" s="45">
        <f t="shared" ref="G7:G11" si="0">F7/D7*100</f>
        <v>100</v>
      </c>
      <c r="H7" s="44" t="s">
        <v>138</v>
      </c>
      <c r="I7" s="37"/>
    </row>
    <row r="8" spans="1:9" s="1" customFormat="1" ht="45" x14ac:dyDescent="0.25">
      <c r="A8" s="145" t="s">
        <v>44</v>
      </c>
      <c r="B8" s="42" t="s">
        <v>8</v>
      </c>
      <c r="C8" s="43" t="s">
        <v>7</v>
      </c>
      <c r="D8" s="43">
        <v>82581.399999999994</v>
      </c>
      <c r="E8" s="44" t="s">
        <v>138</v>
      </c>
      <c r="F8" s="43">
        <v>82342.899999999994</v>
      </c>
      <c r="G8" s="45">
        <f t="shared" si="0"/>
        <v>99.71119404611693</v>
      </c>
      <c r="H8" s="44" t="s">
        <v>138</v>
      </c>
    </row>
    <row r="9" spans="1:9" s="1" customFormat="1" ht="45" x14ac:dyDescent="0.25">
      <c r="A9" s="145"/>
      <c r="B9" s="42" t="s">
        <v>9</v>
      </c>
      <c r="C9" s="43" t="s">
        <v>43</v>
      </c>
      <c r="D9" s="43">
        <v>12977</v>
      </c>
      <c r="E9" s="44" t="s">
        <v>138</v>
      </c>
      <c r="F9" s="43">
        <v>12977</v>
      </c>
      <c r="G9" s="45">
        <f t="shared" si="0"/>
        <v>100</v>
      </c>
      <c r="H9" s="44" t="s">
        <v>138</v>
      </c>
    </row>
    <row r="10" spans="1:9" s="1" customFormat="1" ht="45" x14ac:dyDescent="0.25">
      <c r="A10" s="145" t="s">
        <v>45</v>
      </c>
      <c r="B10" s="42" t="s">
        <v>8</v>
      </c>
      <c r="C10" s="43" t="s">
        <v>7</v>
      </c>
      <c r="D10" s="45">
        <v>55194</v>
      </c>
      <c r="E10" s="44" t="s">
        <v>138</v>
      </c>
      <c r="F10" s="43">
        <v>55185</v>
      </c>
      <c r="G10" s="45">
        <f t="shared" si="0"/>
        <v>99.983693879769547</v>
      </c>
      <c r="H10" s="77" t="s">
        <v>138</v>
      </c>
    </row>
    <row r="11" spans="1:9" s="1" customFormat="1" ht="45" x14ac:dyDescent="0.25">
      <c r="A11" s="145"/>
      <c r="B11" s="42" t="s">
        <v>9</v>
      </c>
      <c r="C11" s="43" t="s">
        <v>43</v>
      </c>
      <c r="D11" s="43">
        <v>7192</v>
      </c>
      <c r="E11" s="44" t="s">
        <v>138</v>
      </c>
      <c r="F11" s="43">
        <v>7192</v>
      </c>
      <c r="G11" s="45">
        <f t="shared" si="0"/>
        <v>100</v>
      </c>
      <c r="H11" s="44" t="s">
        <v>138</v>
      </c>
    </row>
    <row r="12" spans="1:9" s="1" customFormat="1" x14ac:dyDescent="0.25"/>
    <row r="13" spans="1:9" s="1" customFormat="1" x14ac:dyDescent="0.25"/>
  </sheetData>
  <mergeCells count="4">
    <mergeCell ref="A6:A7"/>
    <mergeCell ref="A8:A9"/>
    <mergeCell ref="A2:H2"/>
    <mergeCell ref="A10:A11"/>
  </mergeCells>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workbookViewId="0">
      <pane xSplit="1" ySplit="4" topLeftCell="B142" activePane="bottomRight" state="frozen"/>
      <selection pane="topRight" activeCell="B1" sqref="B1"/>
      <selection pane="bottomLeft" activeCell="A5" sqref="A5"/>
      <selection pane="bottomRight" activeCell="C163" sqref="C163"/>
    </sheetView>
  </sheetViews>
  <sheetFormatPr defaultRowHeight="15" x14ac:dyDescent="0.25"/>
  <cols>
    <col min="1" max="1" width="47.7109375" customWidth="1"/>
    <col min="2" max="2" width="28.5703125" customWidth="1"/>
    <col min="3" max="3" width="20.28515625" customWidth="1"/>
    <col min="4" max="4" width="18.5703125" customWidth="1"/>
    <col min="5" max="5" width="15" customWidth="1"/>
    <col min="6" max="6" width="25.5703125" customWidth="1"/>
  </cols>
  <sheetData>
    <row r="1" spans="1:6" x14ac:dyDescent="0.25">
      <c r="A1" s="122" t="s">
        <v>216</v>
      </c>
      <c r="B1" s="122"/>
      <c r="C1" s="122"/>
      <c r="D1" s="122"/>
      <c r="E1" s="122"/>
    </row>
    <row r="2" spans="1:6" x14ac:dyDescent="0.25">
      <c r="A2" s="3"/>
      <c r="B2" s="3"/>
      <c r="C2" s="3"/>
      <c r="D2" s="3"/>
      <c r="E2" s="3"/>
    </row>
    <row r="3" spans="1:6" s="1" customFormat="1" ht="74.25" customHeight="1" x14ac:dyDescent="0.25">
      <c r="A3" s="4" t="s">
        <v>10</v>
      </c>
      <c r="B3" s="4" t="s">
        <v>18</v>
      </c>
      <c r="C3" s="4" t="s">
        <v>11</v>
      </c>
      <c r="D3" s="4" t="s">
        <v>12</v>
      </c>
      <c r="E3" s="4" t="s">
        <v>13</v>
      </c>
      <c r="F3" s="52" t="s">
        <v>172</v>
      </c>
    </row>
    <row r="4" spans="1:6" x14ac:dyDescent="0.25">
      <c r="A4" s="5">
        <v>1</v>
      </c>
      <c r="B4" s="5">
        <v>2</v>
      </c>
      <c r="C4" s="5">
        <v>3</v>
      </c>
      <c r="D4" s="5">
        <v>4</v>
      </c>
      <c r="E4" s="5">
        <v>5</v>
      </c>
      <c r="F4" s="38">
        <v>6</v>
      </c>
    </row>
    <row r="5" spans="1:6" x14ac:dyDescent="0.25">
      <c r="A5" s="153" t="s">
        <v>25</v>
      </c>
      <c r="B5" s="18" t="s">
        <v>14</v>
      </c>
      <c r="C5" s="19">
        <f>C6+C7+C8</f>
        <v>1414868.3</v>
      </c>
      <c r="D5" s="19">
        <f>D6+D7+D8</f>
        <v>1413699</v>
      </c>
      <c r="E5" s="24">
        <f>D5/C5*100</f>
        <v>99.917356265597306</v>
      </c>
      <c r="F5" s="13"/>
    </row>
    <row r="6" spans="1:6" x14ac:dyDescent="0.25">
      <c r="A6" s="153"/>
      <c r="B6" s="86" t="s">
        <v>15</v>
      </c>
      <c r="C6" s="87">
        <f>C12+C18+C66+C69+C72+C114+C120+C144+C154</f>
        <v>950301.2</v>
      </c>
      <c r="D6" s="87">
        <f>D12+D18+D66+D69+D72+D114+D120+D144+D154</f>
        <v>950301.1</v>
      </c>
      <c r="E6" s="22">
        <f t="shared" ref="E6:E8" si="0">D6/C6*100</f>
        <v>99.999989477020563</v>
      </c>
      <c r="F6" s="88"/>
    </row>
    <row r="7" spans="1:6" x14ac:dyDescent="0.25">
      <c r="A7" s="153"/>
      <c r="B7" s="89" t="s">
        <v>16</v>
      </c>
      <c r="C7" s="90">
        <f>C10+C13+C16+C19+C22+C25+C28+C31+C34+C37+C40+C43+C46+C55+C58+C61+C64+C76+C77+C79+C100+C103+C106+C109+C121+C124+C126+C118+C130+C136+C139+C142+C145+C148+C152+C155+C158+C127</f>
        <v>463112</v>
      </c>
      <c r="D7" s="90">
        <f>D10+D13+D16+D19+D22+D25+D28+D31+D34+D37+D40+D43+D46+D55+D58+D61+D64+D76+D77+D79+D100+D103+D106+D109+D121+D124+D126+D118+D130+D136+D139+D142+D145+D148+D152+D155+D158+D127</f>
        <v>461942.80000000005</v>
      </c>
      <c r="E7" s="22">
        <f t="shared" si="0"/>
        <v>99.747534073830963</v>
      </c>
      <c r="F7" s="88"/>
    </row>
    <row r="8" spans="1:6" ht="29.25" x14ac:dyDescent="0.25">
      <c r="A8" s="153"/>
      <c r="B8" s="91" t="s">
        <v>64</v>
      </c>
      <c r="C8" s="89">
        <f>C23</f>
        <v>1455.1</v>
      </c>
      <c r="D8" s="89">
        <f>D23</f>
        <v>1455.1</v>
      </c>
      <c r="E8" s="22">
        <f t="shared" si="0"/>
        <v>100</v>
      </c>
      <c r="F8" s="88"/>
    </row>
    <row r="9" spans="1:6" ht="19.5" customHeight="1" x14ac:dyDescent="0.25">
      <c r="A9" s="130" t="s">
        <v>140</v>
      </c>
      <c r="B9" s="53" t="s">
        <v>15</v>
      </c>
      <c r="C9" s="23">
        <v>0</v>
      </c>
      <c r="D9" s="23"/>
      <c r="E9" s="23"/>
      <c r="F9" s="54"/>
    </row>
    <row r="10" spans="1:6" ht="19.5" customHeight="1" x14ac:dyDescent="0.25">
      <c r="A10" s="148"/>
      <c r="B10" s="53" t="s">
        <v>16</v>
      </c>
      <c r="C10" s="23">
        <v>1075.5999999999999</v>
      </c>
      <c r="D10" s="23">
        <v>1075.5999999999999</v>
      </c>
      <c r="E10" s="22">
        <f t="shared" ref="E10:E23" si="1">D10/C10*100</f>
        <v>100</v>
      </c>
      <c r="F10" s="55"/>
    </row>
    <row r="11" spans="1:6" ht="23.25" customHeight="1" x14ac:dyDescent="0.25">
      <c r="A11" s="131"/>
      <c r="B11" s="53" t="s">
        <v>17</v>
      </c>
      <c r="C11" s="23">
        <v>0</v>
      </c>
      <c r="D11" s="23"/>
      <c r="E11" s="23"/>
      <c r="F11" s="54"/>
    </row>
    <row r="12" spans="1:6" x14ac:dyDescent="0.25">
      <c r="A12" s="130" t="s">
        <v>153</v>
      </c>
      <c r="B12" s="53" t="s">
        <v>15</v>
      </c>
      <c r="C12" s="23">
        <v>2510.6</v>
      </c>
      <c r="D12" s="23">
        <v>2510.6</v>
      </c>
      <c r="E12" s="22">
        <f t="shared" si="1"/>
        <v>100</v>
      </c>
      <c r="F12" s="81"/>
    </row>
    <row r="13" spans="1:6" x14ac:dyDescent="0.25">
      <c r="A13" s="146"/>
      <c r="B13" s="53" t="s">
        <v>16</v>
      </c>
      <c r="C13" s="22">
        <v>558.29999999999995</v>
      </c>
      <c r="D13" s="23">
        <v>558.29999999999995</v>
      </c>
      <c r="E13" s="22">
        <f t="shared" si="1"/>
        <v>100</v>
      </c>
      <c r="F13" s="81"/>
    </row>
    <row r="14" spans="1:6" ht="22.5" customHeight="1" x14ac:dyDescent="0.25">
      <c r="A14" s="147"/>
      <c r="B14" s="53" t="s">
        <v>17</v>
      </c>
      <c r="C14" s="23">
        <v>0</v>
      </c>
      <c r="D14" s="23"/>
      <c r="E14" s="23"/>
      <c r="F14" s="54"/>
    </row>
    <row r="15" spans="1:6" x14ac:dyDescent="0.25">
      <c r="A15" s="130" t="s">
        <v>26</v>
      </c>
      <c r="B15" s="53" t="s">
        <v>15</v>
      </c>
      <c r="C15" s="23">
        <v>0</v>
      </c>
      <c r="D15" s="23"/>
      <c r="E15" s="23"/>
      <c r="F15" s="54"/>
    </row>
    <row r="16" spans="1:6" ht="16.5" customHeight="1" x14ac:dyDescent="0.25">
      <c r="A16" s="146"/>
      <c r="B16" s="53" t="s">
        <v>16</v>
      </c>
      <c r="C16" s="23">
        <v>471.7</v>
      </c>
      <c r="D16" s="23">
        <v>471.7</v>
      </c>
      <c r="E16" s="22">
        <f t="shared" si="1"/>
        <v>100</v>
      </c>
      <c r="F16" s="81"/>
    </row>
    <row r="17" spans="1:6" x14ac:dyDescent="0.25">
      <c r="A17" s="147"/>
      <c r="B17" s="53" t="s">
        <v>17</v>
      </c>
      <c r="C17" s="23">
        <v>0</v>
      </c>
      <c r="D17" s="23"/>
      <c r="E17" s="23"/>
      <c r="F17" s="54"/>
    </row>
    <row r="18" spans="1:6" x14ac:dyDescent="0.25">
      <c r="A18" s="130" t="s">
        <v>141</v>
      </c>
      <c r="B18" s="53" t="s">
        <v>15</v>
      </c>
      <c r="C18" s="22">
        <v>1350</v>
      </c>
      <c r="D18" s="22">
        <v>1350</v>
      </c>
      <c r="E18" s="22">
        <f t="shared" si="1"/>
        <v>100</v>
      </c>
      <c r="F18" s="55"/>
    </row>
    <row r="19" spans="1:6" ht="18" customHeight="1" x14ac:dyDescent="0.25">
      <c r="A19" s="146"/>
      <c r="B19" s="53" t="s">
        <v>16</v>
      </c>
      <c r="C19" s="22">
        <v>82155.600000000006</v>
      </c>
      <c r="D19" s="23">
        <v>82155.600000000006</v>
      </c>
      <c r="E19" s="22">
        <f t="shared" si="1"/>
        <v>100</v>
      </c>
      <c r="F19" s="81"/>
    </row>
    <row r="20" spans="1:6" ht="21" customHeight="1" x14ac:dyDescent="0.25">
      <c r="A20" s="147"/>
      <c r="B20" s="53" t="s">
        <v>17</v>
      </c>
      <c r="C20" s="23">
        <v>0</v>
      </c>
      <c r="D20" s="23"/>
      <c r="E20" s="22"/>
      <c r="F20" s="54"/>
    </row>
    <row r="21" spans="1:6" x14ac:dyDescent="0.25">
      <c r="A21" s="130" t="s">
        <v>194</v>
      </c>
      <c r="B21" s="53" t="s">
        <v>15</v>
      </c>
      <c r="C21" s="22"/>
      <c r="D21" s="23"/>
      <c r="E21" s="22"/>
      <c r="F21" s="54"/>
    </row>
    <row r="22" spans="1:6" ht="31.5" customHeight="1" x14ac:dyDescent="0.25">
      <c r="A22" s="146"/>
      <c r="B22" s="53" t="s">
        <v>16</v>
      </c>
      <c r="C22" s="22">
        <v>623.70000000000005</v>
      </c>
      <c r="D22" s="23">
        <v>623.70000000000005</v>
      </c>
      <c r="E22" s="22">
        <f t="shared" si="1"/>
        <v>100</v>
      </c>
      <c r="F22" s="98"/>
    </row>
    <row r="23" spans="1:6" ht="138.75" customHeight="1" x14ac:dyDescent="0.25">
      <c r="A23" s="147"/>
      <c r="B23" s="53" t="s">
        <v>186</v>
      </c>
      <c r="C23" s="23">
        <v>1455.1</v>
      </c>
      <c r="D23" s="23">
        <v>1455.1</v>
      </c>
      <c r="E23" s="22">
        <f t="shared" si="1"/>
        <v>100</v>
      </c>
      <c r="F23" s="92"/>
    </row>
    <row r="24" spans="1:6" ht="20.25" customHeight="1" x14ac:dyDescent="0.25">
      <c r="A24" s="130" t="s">
        <v>142</v>
      </c>
      <c r="B24" s="53" t="s">
        <v>15</v>
      </c>
      <c r="C24" s="22">
        <v>0</v>
      </c>
      <c r="D24" s="23"/>
      <c r="E24" s="23"/>
      <c r="F24" s="54"/>
    </row>
    <row r="25" spans="1:6" ht="19.5" customHeight="1" x14ac:dyDescent="0.25">
      <c r="A25" s="148"/>
      <c r="B25" s="53" t="s">
        <v>16</v>
      </c>
      <c r="C25" s="22">
        <v>2610</v>
      </c>
      <c r="D25" s="23">
        <v>2610</v>
      </c>
      <c r="E25" s="22">
        <f t="shared" ref="E25" si="2">D25/C25*100</f>
        <v>100</v>
      </c>
      <c r="F25" s="55"/>
    </row>
    <row r="26" spans="1:6" ht="19.5" customHeight="1" x14ac:dyDescent="0.25">
      <c r="A26" s="131"/>
      <c r="B26" s="53" t="s">
        <v>17</v>
      </c>
      <c r="C26" s="22">
        <v>0</v>
      </c>
      <c r="D26" s="23"/>
      <c r="E26" s="23"/>
      <c r="F26" s="54"/>
    </row>
    <row r="27" spans="1:6" x14ac:dyDescent="0.25">
      <c r="A27" s="130" t="s">
        <v>51</v>
      </c>
      <c r="B27" s="53" t="s">
        <v>15</v>
      </c>
      <c r="C27" s="22">
        <v>0</v>
      </c>
      <c r="D27" s="23"/>
      <c r="E27" s="23"/>
      <c r="F27" s="54"/>
    </row>
    <row r="28" spans="1:6" x14ac:dyDescent="0.25">
      <c r="A28" s="146"/>
      <c r="B28" s="53" t="s">
        <v>16</v>
      </c>
      <c r="C28" s="22">
        <v>1100</v>
      </c>
      <c r="D28" s="23">
        <v>1100</v>
      </c>
      <c r="E28" s="22">
        <f t="shared" ref="E28" si="3">D28/C28*100</f>
        <v>100</v>
      </c>
      <c r="F28" s="55"/>
    </row>
    <row r="29" spans="1:6" x14ac:dyDescent="0.25">
      <c r="A29" s="147"/>
      <c r="B29" s="53" t="s">
        <v>17</v>
      </c>
      <c r="C29" s="22">
        <v>0</v>
      </c>
      <c r="D29" s="23"/>
      <c r="E29" s="23"/>
      <c r="F29" s="54"/>
    </row>
    <row r="30" spans="1:6" x14ac:dyDescent="0.25">
      <c r="A30" s="130" t="s">
        <v>27</v>
      </c>
      <c r="B30" s="53" t="s">
        <v>15</v>
      </c>
      <c r="C30" s="22">
        <v>0</v>
      </c>
      <c r="D30" s="23"/>
      <c r="E30" s="23"/>
      <c r="F30" s="54"/>
    </row>
    <row r="31" spans="1:6" x14ac:dyDescent="0.25">
      <c r="A31" s="146"/>
      <c r="B31" s="53" t="s">
        <v>16</v>
      </c>
      <c r="C31" s="22">
        <v>521.79999999999995</v>
      </c>
      <c r="D31" s="23">
        <v>521.79999999999995</v>
      </c>
      <c r="E31" s="22">
        <f t="shared" ref="E31" si="4">D31/C31*100</f>
        <v>100</v>
      </c>
      <c r="F31" s="54"/>
    </row>
    <row r="32" spans="1:6" x14ac:dyDescent="0.25">
      <c r="A32" s="147"/>
      <c r="B32" s="53" t="s">
        <v>17</v>
      </c>
      <c r="C32" s="22">
        <v>0</v>
      </c>
      <c r="D32" s="23"/>
      <c r="E32" s="23"/>
      <c r="F32" s="54"/>
    </row>
    <row r="33" spans="1:6" x14ac:dyDescent="0.25">
      <c r="A33" s="130" t="s">
        <v>28</v>
      </c>
      <c r="B33" s="53" t="s">
        <v>15</v>
      </c>
      <c r="C33" s="22">
        <v>0</v>
      </c>
      <c r="D33" s="22"/>
      <c r="E33" s="22"/>
      <c r="F33" s="54"/>
    </row>
    <row r="34" spans="1:6" x14ac:dyDescent="0.25">
      <c r="A34" s="146"/>
      <c r="B34" s="53" t="s">
        <v>16</v>
      </c>
      <c r="C34" s="22">
        <v>100</v>
      </c>
      <c r="D34" s="22">
        <v>100</v>
      </c>
      <c r="E34" s="22">
        <f t="shared" ref="E34" si="5">D34/C34*100</f>
        <v>100</v>
      </c>
      <c r="F34" s="55"/>
    </row>
    <row r="35" spans="1:6" x14ac:dyDescent="0.25">
      <c r="A35" s="147"/>
      <c r="B35" s="53" t="s">
        <v>17</v>
      </c>
      <c r="C35" s="22">
        <v>0</v>
      </c>
      <c r="D35" s="23"/>
      <c r="E35" s="23"/>
      <c r="F35" s="54"/>
    </row>
    <row r="36" spans="1:6" ht="20.25" customHeight="1" x14ac:dyDescent="0.25">
      <c r="A36" s="130" t="s">
        <v>29</v>
      </c>
      <c r="B36" s="53" t="s">
        <v>15</v>
      </c>
      <c r="C36" s="22">
        <v>0</v>
      </c>
      <c r="D36" s="23"/>
      <c r="E36" s="23"/>
      <c r="F36" s="54"/>
    </row>
    <row r="37" spans="1:6" ht="21.75" customHeight="1" x14ac:dyDescent="0.25">
      <c r="A37" s="146"/>
      <c r="B37" s="53" t="s">
        <v>16</v>
      </c>
      <c r="C37" s="22">
        <v>292.3</v>
      </c>
      <c r="D37" s="23">
        <v>292.3</v>
      </c>
      <c r="E37" s="22">
        <f t="shared" ref="E37" si="6">D37/C37*100</f>
        <v>100</v>
      </c>
      <c r="F37" s="55"/>
    </row>
    <row r="38" spans="1:6" ht="23.25" customHeight="1" x14ac:dyDescent="0.25">
      <c r="A38" s="147"/>
      <c r="B38" s="53" t="s">
        <v>17</v>
      </c>
      <c r="C38" s="22">
        <v>0</v>
      </c>
      <c r="D38" s="23"/>
      <c r="E38" s="23"/>
      <c r="F38" s="54"/>
    </row>
    <row r="39" spans="1:6" x14ac:dyDescent="0.25">
      <c r="A39" s="130" t="s">
        <v>143</v>
      </c>
      <c r="B39" s="53" t="s">
        <v>15</v>
      </c>
      <c r="C39" s="22">
        <v>0</v>
      </c>
      <c r="D39" s="23"/>
      <c r="E39" s="23"/>
      <c r="F39" s="54"/>
    </row>
    <row r="40" spans="1:6" x14ac:dyDescent="0.25">
      <c r="A40" s="146"/>
      <c r="B40" s="53" t="s">
        <v>16</v>
      </c>
      <c r="C40" s="22">
        <v>15215.9</v>
      </c>
      <c r="D40" s="23">
        <v>15215.4</v>
      </c>
      <c r="E40" s="22">
        <f t="shared" ref="E40" si="7">D40/C40*100</f>
        <v>99.996713963682723</v>
      </c>
      <c r="F40" s="55"/>
    </row>
    <row r="41" spans="1:6" x14ac:dyDescent="0.25">
      <c r="A41" s="147"/>
      <c r="B41" s="53" t="s">
        <v>17</v>
      </c>
      <c r="C41" s="22">
        <v>0</v>
      </c>
      <c r="D41" s="23"/>
      <c r="E41" s="23"/>
      <c r="F41" s="54"/>
    </row>
    <row r="42" spans="1:6" x14ac:dyDescent="0.25">
      <c r="A42" s="130" t="s">
        <v>144</v>
      </c>
      <c r="B42" s="53" t="s">
        <v>15</v>
      </c>
      <c r="C42" s="22">
        <v>0</v>
      </c>
      <c r="D42" s="23"/>
      <c r="E42" s="23"/>
      <c r="F42" s="54"/>
    </row>
    <row r="43" spans="1:6" ht="21" customHeight="1" x14ac:dyDescent="0.25">
      <c r="A43" s="146"/>
      <c r="B43" s="53" t="s">
        <v>16</v>
      </c>
      <c r="C43" s="22">
        <v>496.5</v>
      </c>
      <c r="D43" s="23">
        <v>496.5</v>
      </c>
      <c r="E43" s="22">
        <f t="shared" ref="E43" si="8">D43/C43*100</f>
        <v>100</v>
      </c>
      <c r="F43" s="55"/>
    </row>
    <row r="44" spans="1:6" ht="17.25" customHeight="1" x14ac:dyDescent="0.25">
      <c r="A44" s="147"/>
      <c r="B44" s="53" t="s">
        <v>17</v>
      </c>
      <c r="C44" s="22">
        <v>0</v>
      </c>
      <c r="D44" s="23"/>
      <c r="E44" s="23"/>
      <c r="F44" s="54"/>
    </row>
    <row r="45" spans="1:6" x14ac:dyDescent="0.25">
      <c r="A45" s="130" t="s">
        <v>145</v>
      </c>
      <c r="B45" s="53" t="s">
        <v>15</v>
      </c>
      <c r="C45" s="22">
        <v>0</v>
      </c>
      <c r="D45" s="23"/>
      <c r="E45" s="23"/>
      <c r="F45" s="54"/>
    </row>
    <row r="46" spans="1:6" ht="15.75" customHeight="1" x14ac:dyDescent="0.25">
      <c r="A46" s="146"/>
      <c r="B46" s="53" t="s">
        <v>16</v>
      </c>
      <c r="C46" s="22">
        <v>431.7</v>
      </c>
      <c r="D46" s="23">
        <v>431.5</v>
      </c>
      <c r="E46" s="22">
        <f t="shared" ref="E46" si="9">D46/C46*100</f>
        <v>99.953671531155891</v>
      </c>
      <c r="F46" s="55"/>
    </row>
    <row r="47" spans="1:6" x14ac:dyDescent="0.25">
      <c r="A47" s="147"/>
      <c r="B47" s="53" t="s">
        <v>17</v>
      </c>
      <c r="C47" s="22">
        <v>0</v>
      </c>
      <c r="D47" s="23"/>
      <c r="E47" s="23"/>
      <c r="F47" s="54"/>
    </row>
    <row r="48" spans="1:6" hidden="1" x14ac:dyDescent="0.25">
      <c r="A48" s="130" t="s">
        <v>30</v>
      </c>
      <c r="B48" s="53" t="s">
        <v>15</v>
      </c>
      <c r="C48" s="22">
        <v>0</v>
      </c>
      <c r="D48" s="23"/>
      <c r="E48" s="22"/>
      <c r="F48" s="54"/>
    </row>
    <row r="49" spans="1:6" hidden="1" x14ac:dyDescent="0.25">
      <c r="A49" s="146"/>
      <c r="B49" s="53" t="s">
        <v>16</v>
      </c>
      <c r="C49" s="22"/>
      <c r="D49" s="22"/>
      <c r="E49" s="22" t="e">
        <f t="shared" ref="E49" si="10">D49/C49*100</f>
        <v>#DIV/0!</v>
      </c>
      <c r="F49" s="54"/>
    </row>
    <row r="50" spans="1:6" ht="77.25" hidden="1" customHeight="1" x14ac:dyDescent="0.25">
      <c r="A50" s="147"/>
      <c r="B50" s="53" t="s">
        <v>17</v>
      </c>
      <c r="C50" s="22">
        <v>0</v>
      </c>
      <c r="D50" s="23"/>
      <c r="E50" s="23"/>
      <c r="F50" s="54"/>
    </row>
    <row r="51" spans="1:6" hidden="1" x14ac:dyDescent="0.25">
      <c r="A51" s="130" t="s">
        <v>31</v>
      </c>
      <c r="B51" s="53" t="s">
        <v>15</v>
      </c>
      <c r="C51" s="22">
        <v>0</v>
      </c>
      <c r="D51" s="23"/>
      <c r="E51" s="22"/>
      <c r="F51" s="54"/>
    </row>
    <row r="52" spans="1:6" hidden="1" x14ac:dyDescent="0.25">
      <c r="A52" s="146"/>
      <c r="B52" s="53" t="s">
        <v>16</v>
      </c>
      <c r="C52" s="22"/>
      <c r="D52" s="23"/>
      <c r="E52" s="22" t="e">
        <f t="shared" ref="E52" si="11">D52/C52*100</f>
        <v>#DIV/0!</v>
      </c>
      <c r="F52" s="55"/>
    </row>
    <row r="53" spans="1:6" ht="77.25" hidden="1" customHeight="1" x14ac:dyDescent="0.25">
      <c r="A53" s="147"/>
      <c r="B53" s="53" t="s">
        <v>17</v>
      </c>
      <c r="C53" s="22">
        <v>0</v>
      </c>
      <c r="D53" s="23"/>
      <c r="E53" s="23"/>
      <c r="F53" s="54"/>
    </row>
    <row r="54" spans="1:6" x14ac:dyDescent="0.25">
      <c r="A54" s="130" t="s">
        <v>32</v>
      </c>
      <c r="B54" s="53" t="s">
        <v>15</v>
      </c>
      <c r="C54" s="22">
        <v>0</v>
      </c>
      <c r="D54" s="23"/>
      <c r="E54" s="23"/>
      <c r="F54" s="54"/>
    </row>
    <row r="55" spans="1:6" x14ac:dyDescent="0.25">
      <c r="A55" s="146"/>
      <c r="B55" s="53" t="s">
        <v>16</v>
      </c>
      <c r="C55" s="22">
        <v>148.4</v>
      </c>
      <c r="D55" s="22">
        <v>148.4</v>
      </c>
      <c r="E55" s="22">
        <f t="shared" ref="E55" si="12">D55/C55*100</f>
        <v>100</v>
      </c>
      <c r="F55" s="55"/>
    </row>
    <row r="56" spans="1:6" ht="21" customHeight="1" x14ac:dyDescent="0.25">
      <c r="A56" s="147"/>
      <c r="B56" s="53" t="s">
        <v>17</v>
      </c>
      <c r="C56" s="23"/>
      <c r="D56" s="23"/>
      <c r="E56" s="23"/>
      <c r="F56" s="54"/>
    </row>
    <row r="57" spans="1:6" ht="23.25" customHeight="1" x14ac:dyDescent="0.25">
      <c r="A57" s="130" t="s">
        <v>33</v>
      </c>
      <c r="B57" s="53" t="s">
        <v>15</v>
      </c>
      <c r="C57" s="22">
        <v>0</v>
      </c>
      <c r="D57" s="23"/>
      <c r="E57" s="23"/>
      <c r="F57" s="54"/>
    </row>
    <row r="58" spans="1:6" ht="91.5" customHeight="1" x14ac:dyDescent="0.25">
      <c r="A58" s="146"/>
      <c r="B58" s="53" t="s">
        <v>16</v>
      </c>
      <c r="C58" s="45">
        <v>101517</v>
      </c>
      <c r="D58" s="43">
        <v>101136.9</v>
      </c>
      <c r="E58" s="116">
        <f t="shared" ref="E58" si="13">D58/C58*100</f>
        <v>99.625579952126245</v>
      </c>
      <c r="F58" s="55" t="s">
        <v>322</v>
      </c>
    </row>
    <row r="59" spans="1:6" ht="21.75" customHeight="1" x14ac:dyDescent="0.25">
      <c r="A59" s="147"/>
      <c r="B59" s="53" t="s">
        <v>17</v>
      </c>
      <c r="C59" s="22">
        <v>0</v>
      </c>
      <c r="D59" s="23"/>
      <c r="E59" s="23"/>
      <c r="F59" s="54"/>
    </row>
    <row r="60" spans="1:6" ht="24" hidden="1" customHeight="1" x14ac:dyDescent="0.25">
      <c r="A60" s="130" t="s">
        <v>54</v>
      </c>
      <c r="B60" s="53" t="s">
        <v>15</v>
      </c>
      <c r="C60" s="22">
        <v>0</v>
      </c>
      <c r="D60" s="23"/>
      <c r="E60" s="23"/>
      <c r="F60" s="54"/>
    </row>
    <row r="61" spans="1:6" ht="89.25" customHeight="1" x14ac:dyDescent="0.25">
      <c r="A61" s="148"/>
      <c r="B61" s="53" t="s">
        <v>16</v>
      </c>
      <c r="C61" s="43">
        <v>82581.3</v>
      </c>
      <c r="D61" s="93">
        <v>82342.899999999994</v>
      </c>
      <c r="E61" s="116">
        <f t="shared" ref="E61" si="14">D61/C61*100</f>
        <v>99.71131478918349</v>
      </c>
      <c r="F61" s="55" t="s">
        <v>323</v>
      </c>
    </row>
    <row r="62" spans="1:6" ht="20.25" customHeight="1" x14ac:dyDescent="0.25">
      <c r="A62" s="131"/>
      <c r="B62" s="53" t="s">
        <v>17</v>
      </c>
      <c r="C62" s="22"/>
      <c r="D62" s="23"/>
      <c r="E62" s="23"/>
      <c r="F62" s="54"/>
    </row>
    <row r="63" spans="1:6" hidden="1" x14ac:dyDescent="0.25">
      <c r="A63" s="130" t="s">
        <v>34</v>
      </c>
      <c r="B63" s="53" t="s">
        <v>15</v>
      </c>
      <c r="C63" s="22">
        <v>0</v>
      </c>
      <c r="D63" s="23"/>
      <c r="E63" s="23"/>
      <c r="F63" s="54"/>
    </row>
    <row r="64" spans="1:6" x14ac:dyDescent="0.25">
      <c r="A64" s="146"/>
      <c r="B64" s="53" t="s">
        <v>16</v>
      </c>
      <c r="C64" s="93">
        <v>55194.1</v>
      </c>
      <c r="D64" s="93">
        <v>55185</v>
      </c>
      <c r="E64" s="22">
        <f t="shared" ref="E64" si="15">D64/C64*100</f>
        <v>99.983512730527352</v>
      </c>
      <c r="F64" s="55"/>
    </row>
    <row r="65" spans="1:6" ht="36" customHeight="1" x14ac:dyDescent="0.25">
      <c r="A65" s="147"/>
      <c r="B65" s="53" t="s">
        <v>17</v>
      </c>
      <c r="C65" s="22">
        <v>0</v>
      </c>
      <c r="D65" s="23"/>
      <c r="E65" s="23"/>
      <c r="F65" s="54"/>
    </row>
    <row r="66" spans="1:6" ht="47.25" customHeight="1" x14ac:dyDescent="0.25">
      <c r="A66" s="130" t="s">
        <v>55</v>
      </c>
      <c r="B66" s="53" t="s">
        <v>15</v>
      </c>
      <c r="C66" s="94">
        <v>914149.3</v>
      </c>
      <c r="D66" s="94">
        <v>914149.3</v>
      </c>
      <c r="E66" s="22">
        <f t="shared" ref="E66" si="16">D66/C66*100</f>
        <v>100</v>
      </c>
      <c r="F66" s="55"/>
    </row>
    <row r="67" spans="1:6" ht="24" hidden="1" customHeight="1" x14ac:dyDescent="0.25">
      <c r="A67" s="148"/>
      <c r="B67" s="53" t="s">
        <v>16</v>
      </c>
      <c r="C67" s="22">
        <v>0</v>
      </c>
      <c r="D67" s="23"/>
      <c r="E67" s="23"/>
      <c r="F67" s="54"/>
    </row>
    <row r="68" spans="1:6" ht="39.75" hidden="1" customHeight="1" x14ac:dyDescent="0.25">
      <c r="A68" s="131"/>
      <c r="B68" s="53" t="s">
        <v>17</v>
      </c>
      <c r="C68" s="22"/>
      <c r="D68" s="23"/>
      <c r="E68" s="23"/>
      <c r="F68" s="54"/>
    </row>
    <row r="69" spans="1:6" ht="66.75" customHeight="1" x14ac:dyDescent="0.25">
      <c r="A69" s="149" t="s">
        <v>56</v>
      </c>
      <c r="B69" s="53" t="s">
        <v>15</v>
      </c>
      <c r="C69" s="22">
        <v>1681.2</v>
      </c>
      <c r="D69" s="23">
        <v>1681.2</v>
      </c>
      <c r="E69" s="22">
        <f t="shared" ref="E69" si="17">D69/C69*100</f>
        <v>100</v>
      </c>
      <c r="F69" s="55"/>
    </row>
    <row r="70" spans="1:6" ht="17.25" hidden="1" customHeight="1" x14ac:dyDescent="0.25">
      <c r="A70" s="146"/>
      <c r="B70" s="53" t="s">
        <v>16</v>
      </c>
      <c r="C70" s="22">
        <v>0</v>
      </c>
      <c r="D70" s="23"/>
      <c r="E70" s="23"/>
      <c r="F70" s="55"/>
    </row>
    <row r="71" spans="1:6" ht="41.25" hidden="1" customHeight="1" x14ac:dyDescent="0.25">
      <c r="A71" s="147"/>
      <c r="B71" s="53" t="s">
        <v>17</v>
      </c>
      <c r="C71" s="22"/>
      <c r="D71" s="23"/>
      <c r="E71" s="23"/>
      <c r="F71" s="55"/>
    </row>
    <row r="72" spans="1:6" ht="56.25" customHeight="1" x14ac:dyDescent="0.25">
      <c r="A72" s="150" t="s">
        <v>57</v>
      </c>
      <c r="B72" s="53" t="s">
        <v>15</v>
      </c>
      <c r="C72" s="22">
        <v>12302</v>
      </c>
      <c r="D72" s="23">
        <v>12302</v>
      </c>
      <c r="E72" s="22">
        <f t="shared" ref="E72" si="18">D72/C72*100</f>
        <v>100</v>
      </c>
      <c r="F72" s="55"/>
    </row>
    <row r="73" spans="1:6" ht="21.75" hidden="1" customHeight="1" x14ac:dyDescent="0.25">
      <c r="A73" s="151"/>
      <c r="B73" s="53" t="s">
        <v>16</v>
      </c>
      <c r="C73" s="22">
        <v>0</v>
      </c>
      <c r="D73" s="23"/>
      <c r="E73" s="23"/>
      <c r="F73" s="54"/>
    </row>
    <row r="74" spans="1:6" ht="45" customHeight="1" x14ac:dyDescent="0.25">
      <c r="A74" s="152"/>
      <c r="B74" s="53" t="s">
        <v>17</v>
      </c>
      <c r="C74" s="22">
        <v>0</v>
      </c>
      <c r="D74" s="23"/>
      <c r="E74" s="23"/>
      <c r="F74" s="54"/>
    </row>
    <row r="75" spans="1:6" ht="24.75" customHeight="1" x14ac:dyDescent="0.25">
      <c r="A75" s="150" t="s">
        <v>146</v>
      </c>
      <c r="B75" s="53" t="s">
        <v>15</v>
      </c>
      <c r="C75" s="22">
        <v>0</v>
      </c>
      <c r="D75" s="23"/>
      <c r="E75" s="23"/>
      <c r="F75" s="54"/>
    </row>
    <row r="76" spans="1:6" ht="22.5" customHeight="1" x14ac:dyDescent="0.25">
      <c r="A76" s="146"/>
      <c r="B76" s="53" t="s">
        <v>17</v>
      </c>
      <c r="C76" s="22">
        <v>0</v>
      </c>
      <c r="D76" s="23"/>
      <c r="E76" s="22"/>
      <c r="F76" s="55"/>
    </row>
    <row r="77" spans="1:6" ht="23.25" customHeight="1" x14ac:dyDescent="0.25">
      <c r="A77" s="147"/>
      <c r="B77" s="53" t="s">
        <v>16</v>
      </c>
      <c r="C77" s="22">
        <v>9021.4</v>
      </c>
      <c r="D77" s="23">
        <v>9021.4</v>
      </c>
      <c r="E77" s="22">
        <f t="shared" ref="E77" si="19">D77/C77*100</f>
        <v>100</v>
      </c>
      <c r="F77" s="55"/>
    </row>
    <row r="78" spans="1:6" ht="21" customHeight="1" x14ac:dyDescent="0.25">
      <c r="A78" s="130" t="s">
        <v>58</v>
      </c>
      <c r="B78" s="53" t="s">
        <v>15</v>
      </c>
      <c r="C78" s="22">
        <v>0</v>
      </c>
      <c r="D78" s="23"/>
      <c r="E78" s="23"/>
      <c r="F78" s="54"/>
    </row>
    <row r="79" spans="1:6" ht="25.5" customHeight="1" x14ac:dyDescent="0.25">
      <c r="A79" s="148"/>
      <c r="B79" s="53" t="s">
        <v>16</v>
      </c>
      <c r="C79" s="22">
        <v>472.6</v>
      </c>
      <c r="D79" s="22">
        <v>472.6</v>
      </c>
      <c r="E79" s="22">
        <f t="shared" ref="E79" si="20">D79/C79*100</f>
        <v>100</v>
      </c>
      <c r="F79" s="55"/>
    </row>
    <row r="80" spans="1:6" ht="24.75" customHeight="1" x14ac:dyDescent="0.25">
      <c r="A80" s="131"/>
      <c r="B80" s="53" t="s">
        <v>17</v>
      </c>
      <c r="C80" s="22">
        <v>0</v>
      </c>
      <c r="D80" s="23"/>
      <c r="E80" s="23"/>
      <c r="F80" s="54"/>
    </row>
    <row r="81" spans="1:6" ht="21" hidden="1" customHeight="1" x14ac:dyDescent="0.25">
      <c r="A81" s="130" t="s">
        <v>59</v>
      </c>
      <c r="B81" s="53" t="s">
        <v>15</v>
      </c>
      <c r="C81" s="22">
        <v>0</v>
      </c>
      <c r="D81" s="23"/>
      <c r="E81" s="23"/>
      <c r="F81" s="54"/>
    </row>
    <row r="82" spans="1:6" ht="21" hidden="1" customHeight="1" x14ac:dyDescent="0.25">
      <c r="A82" s="148"/>
      <c r="B82" s="53" t="s">
        <v>16</v>
      </c>
      <c r="C82" s="22">
        <v>0</v>
      </c>
      <c r="D82" s="23"/>
      <c r="E82" s="22" t="e">
        <f t="shared" ref="E82" si="21">D82/C82*100</f>
        <v>#DIV/0!</v>
      </c>
      <c r="F82" s="54"/>
    </row>
    <row r="83" spans="1:6" ht="21" hidden="1" customHeight="1" x14ac:dyDescent="0.25">
      <c r="A83" s="131"/>
      <c r="B83" s="53" t="s">
        <v>17</v>
      </c>
      <c r="C83" s="22"/>
      <c r="D83" s="23"/>
      <c r="E83" s="23"/>
      <c r="F83" s="54"/>
    </row>
    <row r="84" spans="1:6" ht="21" hidden="1" customHeight="1" x14ac:dyDescent="0.25">
      <c r="A84" s="130" t="s">
        <v>60</v>
      </c>
      <c r="B84" s="53" t="s">
        <v>15</v>
      </c>
      <c r="C84" s="22">
        <v>0</v>
      </c>
      <c r="D84" s="23"/>
      <c r="E84" s="23"/>
      <c r="F84" s="54"/>
    </row>
    <row r="85" spans="1:6" ht="21" hidden="1" customHeight="1" x14ac:dyDescent="0.25">
      <c r="A85" s="146"/>
      <c r="B85" s="53" t="s">
        <v>16</v>
      </c>
      <c r="C85" s="22">
        <v>0</v>
      </c>
      <c r="D85" s="23"/>
      <c r="E85" s="22" t="e">
        <f t="shared" ref="E85" si="22">D85/C85*100</f>
        <v>#DIV/0!</v>
      </c>
      <c r="F85" s="54"/>
    </row>
    <row r="86" spans="1:6" ht="21" hidden="1" customHeight="1" x14ac:dyDescent="0.25">
      <c r="A86" s="147"/>
      <c r="B86" s="53" t="s">
        <v>17</v>
      </c>
      <c r="C86" s="22"/>
      <c r="D86" s="23"/>
      <c r="E86" s="23"/>
      <c r="F86" s="54"/>
    </row>
    <row r="87" spans="1:6" ht="21" hidden="1" customHeight="1" x14ac:dyDescent="0.25">
      <c r="A87" s="130" t="s">
        <v>61</v>
      </c>
      <c r="B87" s="53" t="s">
        <v>15</v>
      </c>
      <c r="C87" s="22"/>
      <c r="D87" s="23"/>
      <c r="E87" s="22" t="e">
        <f t="shared" ref="E87" si="23">D87/C87*100</f>
        <v>#DIV/0!</v>
      </c>
      <c r="F87" s="54"/>
    </row>
    <row r="88" spans="1:6" ht="21" hidden="1" customHeight="1" x14ac:dyDescent="0.25">
      <c r="A88" s="148"/>
      <c r="B88" s="53" t="s">
        <v>16</v>
      </c>
      <c r="C88" s="22"/>
      <c r="D88" s="23"/>
      <c r="E88" s="23"/>
      <c r="F88" s="54"/>
    </row>
    <row r="89" spans="1:6" ht="21" hidden="1" customHeight="1" x14ac:dyDescent="0.25">
      <c r="A89" s="131"/>
      <c r="B89" s="53" t="s">
        <v>17</v>
      </c>
      <c r="C89" s="22"/>
      <c r="D89" s="23"/>
      <c r="E89" s="23"/>
      <c r="F89" s="54"/>
    </row>
    <row r="90" spans="1:6" ht="21" hidden="1" customHeight="1" x14ac:dyDescent="0.25">
      <c r="A90" s="130" t="s">
        <v>62</v>
      </c>
      <c r="B90" s="53" t="s">
        <v>15</v>
      </c>
      <c r="C90" s="22">
        <v>0</v>
      </c>
      <c r="D90" s="22"/>
      <c r="E90" s="22"/>
      <c r="F90" s="54"/>
    </row>
    <row r="91" spans="1:6" ht="37.5" hidden="1" customHeight="1" x14ac:dyDescent="0.25">
      <c r="A91" s="146"/>
      <c r="B91" s="53" t="s">
        <v>16</v>
      </c>
      <c r="C91" s="22"/>
      <c r="D91" s="23"/>
      <c r="E91" s="22" t="e">
        <f t="shared" ref="E91" si="24">D91/C91*100</f>
        <v>#DIV/0!</v>
      </c>
      <c r="F91" s="55"/>
    </row>
    <row r="92" spans="1:6" ht="96.75" hidden="1" customHeight="1" x14ac:dyDescent="0.25">
      <c r="A92" s="147"/>
      <c r="B92" s="53" t="s">
        <v>17</v>
      </c>
      <c r="C92" s="22"/>
      <c r="D92" s="23"/>
      <c r="E92" s="23"/>
      <c r="F92" s="54"/>
    </row>
    <row r="93" spans="1:6" ht="21.75" hidden="1" customHeight="1" x14ac:dyDescent="0.25">
      <c r="A93" s="130" t="s">
        <v>63</v>
      </c>
      <c r="B93" s="53" t="s">
        <v>15</v>
      </c>
      <c r="C93" s="22">
        <v>0</v>
      </c>
      <c r="D93" s="23"/>
      <c r="E93" s="23"/>
      <c r="F93" s="54"/>
    </row>
    <row r="94" spans="1:6" ht="18.75" hidden="1" customHeight="1" x14ac:dyDescent="0.25">
      <c r="A94" s="148"/>
      <c r="B94" s="53" t="s">
        <v>16</v>
      </c>
      <c r="C94" s="22"/>
      <c r="D94" s="23"/>
      <c r="E94" s="22" t="e">
        <f t="shared" ref="E94:E95" si="25">D94/C94*100</f>
        <v>#DIV/0!</v>
      </c>
      <c r="F94" s="54"/>
    </row>
    <row r="95" spans="1:6" ht="96.75" hidden="1" customHeight="1" x14ac:dyDescent="0.25">
      <c r="A95" s="131"/>
      <c r="B95" s="56" t="s">
        <v>64</v>
      </c>
      <c r="C95" s="22"/>
      <c r="D95" s="22"/>
      <c r="E95" s="22" t="e">
        <f t="shared" si="25"/>
        <v>#DIV/0!</v>
      </c>
      <c r="F95" s="54"/>
    </row>
    <row r="96" spans="1:6" ht="29.25" hidden="1" customHeight="1" x14ac:dyDescent="0.25">
      <c r="A96" s="130" t="s">
        <v>147</v>
      </c>
      <c r="B96" s="53" t="s">
        <v>15</v>
      </c>
      <c r="C96" s="22">
        <v>0</v>
      </c>
      <c r="D96" s="23"/>
      <c r="E96" s="22"/>
      <c r="F96" s="54"/>
    </row>
    <row r="97" spans="1:6" ht="27.75" hidden="1" customHeight="1" x14ac:dyDescent="0.25">
      <c r="A97" s="146"/>
      <c r="B97" s="53" t="s">
        <v>16</v>
      </c>
      <c r="C97" s="22"/>
      <c r="D97" s="23"/>
      <c r="E97" s="22" t="e">
        <f t="shared" ref="E97" si="26">D97/C97*100</f>
        <v>#DIV/0!</v>
      </c>
      <c r="F97" s="55"/>
    </row>
    <row r="98" spans="1:6" ht="29.25" hidden="1" customHeight="1" x14ac:dyDescent="0.25">
      <c r="A98" s="147"/>
      <c r="B98" s="56" t="s">
        <v>17</v>
      </c>
      <c r="C98" s="22"/>
      <c r="D98" s="23"/>
      <c r="E98" s="23"/>
      <c r="F98" s="54"/>
    </row>
    <row r="99" spans="1:6" ht="24" customHeight="1" x14ac:dyDescent="0.25">
      <c r="A99" s="123" t="s">
        <v>35</v>
      </c>
      <c r="B99" s="53" t="s">
        <v>15</v>
      </c>
      <c r="C99" s="22">
        <v>0</v>
      </c>
      <c r="D99" s="23"/>
      <c r="E99" s="23"/>
      <c r="F99" s="54"/>
    </row>
    <row r="100" spans="1:6" ht="30.75" customHeight="1" x14ac:dyDescent="0.25">
      <c r="A100" s="123"/>
      <c r="B100" s="53" t="s">
        <v>16</v>
      </c>
      <c r="C100" s="23">
        <v>2560</v>
      </c>
      <c r="D100" s="23">
        <v>2560</v>
      </c>
      <c r="E100" s="22">
        <f t="shared" ref="E100" si="27">D100/C100*100</f>
        <v>100</v>
      </c>
      <c r="F100" s="55"/>
    </row>
    <row r="101" spans="1:6" ht="30.75" hidden="1" customHeight="1" x14ac:dyDescent="0.25">
      <c r="A101" s="123"/>
      <c r="B101" s="56" t="s">
        <v>17</v>
      </c>
      <c r="C101" s="23"/>
      <c r="D101" s="23"/>
      <c r="E101" s="23"/>
      <c r="F101" s="54"/>
    </row>
    <row r="102" spans="1:6" x14ac:dyDescent="0.25">
      <c r="A102" s="130" t="s">
        <v>36</v>
      </c>
      <c r="B102" s="53" t="s">
        <v>15</v>
      </c>
      <c r="C102" s="23">
        <v>0</v>
      </c>
      <c r="D102" s="23"/>
      <c r="E102" s="23"/>
      <c r="F102" s="54"/>
    </row>
    <row r="103" spans="1:6" x14ac:dyDescent="0.25">
      <c r="A103" s="146"/>
      <c r="B103" s="53" t="s">
        <v>16</v>
      </c>
      <c r="C103" s="23">
        <v>1299.9000000000001</v>
      </c>
      <c r="D103" s="23">
        <v>1299.9000000000001</v>
      </c>
      <c r="E103" s="22">
        <f t="shared" ref="E103" si="28">D103/C103*100</f>
        <v>100</v>
      </c>
      <c r="F103" s="55"/>
    </row>
    <row r="104" spans="1:6" ht="45.75" hidden="1" customHeight="1" x14ac:dyDescent="0.25">
      <c r="A104" s="147"/>
      <c r="B104" s="53" t="s">
        <v>17</v>
      </c>
      <c r="C104" s="23">
        <v>0</v>
      </c>
      <c r="D104" s="23"/>
      <c r="E104" s="23"/>
      <c r="F104" s="54"/>
    </row>
    <row r="105" spans="1:6" x14ac:dyDescent="0.25">
      <c r="A105" s="130" t="s">
        <v>37</v>
      </c>
      <c r="B105" s="53" t="s">
        <v>15</v>
      </c>
      <c r="C105" s="23">
        <v>0</v>
      </c>
      <c r="D105" s="23"/>
      <c r="E105" s="23"/>
      <c r="F105" s="54"/>
    </row>
    <row r="106" spans="1:6" x14ac:dyDescent="0.25">
      <c r="A106" s="146"/>
      <c r="B106" s="53" t="s">
        <v>16</v>
      </c>
      <c r="C106" s="23">
        <v>4355.1000000000004</v>
      </c>
      <c r="D106" s="23">
        <v>4355.1000000000004</v>
      </c>
      <c r="E106" s="22">
        <f t="shared" ref="E106" si="29">D106/C106*100</f>
        <v>100</v>
      </c>
      <c r="F106" s="55"/>
    </row>
    <row r="107" spans="1:6" hidden="1" x14ac:dyDescent="0.25">
      <c r="A107" s="147"/>
      <c r="B107" s="53" t="s">
        <v>17</v>
      </c>
      <c r="C107" s="23"/>
      <c r="D107" s="23"/>
      <c r="E107" s="22"/>
      <c r="F107" s="54"/>
    </row>
    <row r="108" spans="1:6" x14ac:dyDescent="0.25">
      <c r="A108" s="130" t="s">
        <v>65</v>
      </c>
      <c r="B108" s="53" t="s">
        <v>15</v>
      </c>
      <c r="C108" s="23"/>
      <c r="D108" s="23"/>
      <c r="E108" s="22"/>
      <c r="F108" s="55"/>
    </row>
    <row r="109" spans="1:6" x14ac:dyDescent="0.25">
      <c r="A109" s="146"/>
      <c r="B109" s="53" t="s">
        <v>16</v>
      </c>
      <c r="C109" s="23">
        <v>10370.4</v>
      </c>
      <c r="D109" s="23">
        <v>10370.4</v>
      </c>
      <c r="E109" s="22">
        <f t="shared" ref="E109" si="30">D109/C109*100</f>
        <v>100</v>
      </c>
      <c r="F109" s="55"/>
    </row>
    <row r="110" spans="1:6" ht="48" customHeight="1" x14ac:dyDescent="0.25">
      <c r="A110" s="147"/>
      <c r="B110" s="53" t="s">
        <v>17</v>
      </c>
      <c r="C110" s="23">
        <v>0</v>
      </c>
      <c r="D110" s="23"/>
      <c r="E110" s="23"/>
      <c r="F110" s="54"/>
    </row>
    <row r="111" spans="1:6" ht="29.25" customHeight="1" x14ac:dyDescent="0.25">
      <c r="A111" s="130" t="s">
        <v>66</v>
      </c>
      <c r="B111" s="53" t="s">
        <v>15</v>
      </c>
      <c r="C111" s="23">
        <v>0</v>
      </c>
      <c r="D111" s="23"/>
      <c r="E111" s="22"/>
      <c r="F111" s="55"/>
    </row>
    <row r="112" spans="1:6" ht="21.75" customHeight="1" x14ac:dyDescent="0.25">
      <c r="A112" s="148"/>
      <c r="B112" s="53" t="s">
        <v>16</v>
      </c>
      <c r="C112" s="23">
        <v>0</v>
      </c>
      <c r="D112" s="23"/>
      <c r="E112" s="23"/>
      <c r="F112" s="54"/>
    </row>
    <row r="113" spans="1:8" ht="86.25" customHeight="1" x14ac:dyDescent="0.25">
      <c r="A113" s="131"/>
      <c r="B113" s="53" t="s">
        <v>17</v>
      </c>
      <c r="C113" s="23">
        <v>0</v>
      </c>
      <c r="D113" s="23"/>
      <c r="E113" s="23"/>
      <c r="F113" s="54"/>
    </row>
    <row r="114" spans="1:8" ht="33.75" customHeight="1" x14ac:dyDescent="0.25">
      <c r="A114" s="146" t="s">
        <v>67</v>
      </c>
      <c r="B114" s="53" t="s">
        <v>15</v>
      </c>
      <c r="C114" s="23">
        <v>11410</v>
      </c>
      <c r="D114" s="23">
        <v>11410</v>
      </c>
      <c r="E114" s="22">
        <f t="shared" ref="E114:E121" si="31">D114/C114*100</f>
        <v>100</v>
      </c>
      <c r="F114" s="55"/>
    </row>
    <row r="115" spans="1:8" ht="59.25" customHeight="1" x14ac:dyDescent="0.25">
      <c r="A115" s="148"/>
      <c r="B115" s="53" t="s">
        <v>16</v>
      </c>
      <c r="C115" s="23">
        <v>0</v>
      </c>
      <c r="D115" s="23"/>
      <c r="E115" s="22"/>
      <c r="F115" s="54"/>
    </row>
    <row r="116" spans="1:8" ht="97.5" hidden="1" customHeight="1" x14ac:dyDescent="0.25">
      <c r="A116" s="131"/>
      <c r="B116" s="53" t="s">
        <v>17</v>
      </c>
      <c r="C116" s="23">
        <v>0</v>
      </c>
      <c r="D116" s="23"/>
      <c r="E116" s="22"/>
      <c r="F116" s="54"/>
    </row>
    <row r="117" spans="1:8" ht="30" hidden="1" customHeight="1" x14ac:dyDescent="0.25">
      <c r="A117" s="130" t="s">
        <v>148</v>
      </c>
      <c r="B117" s="53" t="s">
        <v>15</v>
      </c>
      <c r="C117" s="23"/>
      <c r="D117" s="23"/>
      <c r="E117" s="22" t="e">
        <f t="shared" si="31"/>
        <v>#DIV/0!</v>
      </c>
      <c r="F117" s="54"/>
    </row>
    <row r="118" spans="1:8" ht="33" customHeight="1" x14ac:dyDescent="0.25">
      <c r="A118" s="146"/>
      <c r="B118" s="114" t="s">
        <v>16</v>
      </c>
      <c r="C118" s="115">
        <v>0</v>
      </c>
      <c r="D118" s="115"/>
      <c r="E118" s="116"/>
      <c r="F118" s="117"/>
    </row>
    <row r="119" spans="1:8" ht="17.25" customHeight="1" x14ac:dyDescent="0.25">
      <c r="A119" s="147"/>
      <c r="B119" s="53" t="s">
        <v>17</v>
      </c>
      <c r="C119" s="22">
        <v>0</v>
      </c>
      <c r="D119" s="22"/>
      <c r="E119" s="22"/>
      <c r="F119" s="54"/>
    </row>
    <row r="120" spans="1:8" ht="28.5" customHeight="1" x14ac:dyDescent="0.25">
      <c r="A120" s="130" t="s">
        <v>149</v>
      </c>
      <c r="B120" s="53" t="s">
        <v>15</v>
      </c>
      <c r="C120" s="22">
        <v>2000</v>
      </c>
      <c r="D120" s="22">
        <v>1999.9</v>
      </c>
      <c r="E120" s="22">
        <f t="shared" si="31"/>
        <v>99.995000000000005</v>
      </c>
      <c r="F120" s="58"/>
    </row>
    <row r="121" spans="1:8" ht="17.25" customHeight="1" x14ac:dyDescent="0.25">
      <c r="A121" s="146"/>
      <c r="B121" s="53" t="s">
        <v>16</v>
      </c>
      <c r="C121" s="22">
        <v>3766.7</v>
      </c>
      <c r="D121" s="22">
        <v>3766.7</v>
      </c>
      <c r="E121" s="22">
        <f t="shared" si="31"/>
        <v>100</v>
      </c>
      <c r="F121" s="92"/>
      <c r="H121" s="85"/>
    </row>
    <row r="122" spans="1:8" ht="15.75" customHeight="1" x14ac:dyDescent="0.25">
      <c r="A122" s="147"/>
      <c r="B122" s="53" t="s">
        <v>17</v>
      </c>
      <c r="C122" s="22">
        <v>0</v>
      </c>
      <c r="D122" s="22"/>
      <c r="E122" s="22"/>
      <c r="F122" s="54"/>
    </row>
    <row r="123" spans="1:8" ht="17.25" customHeight="1" x14ac:dyDescent="0.25">
      <c r="A123" s="130" t="s">
        <v>60</v>
      </c>
      <c r="B123" s="53" t="s">
        <v>15</v>
      </c>
      <c r="C123" s="22">
        <v>0</v>
      </c>
      <c r="D123" s="22"/>
      <c r="E123" s="22"/>
      <c r="F123" s="54"/>
    </row>
    <row r="124" spans="1:8" ht="24" customHeight="1" x14ac:dyDescent="0.25">
      <c r="A124" s="146"/>
      <c r="B124" s="53" t="s">
        <v>16</v>
      </c>
      <c r="C124" s="22">
        <v>1100</v>
      </c>
      <c r="D124" s="22">
        <v>1100</v>
      </c>
      <c r="E124" s="22">
        <f t="shared" ref="E124:E127" si="32">D124/C124*100</f>
        <v>100</v>
      </c>
      <c r="F124" s="55"/>
    </row>
    <row r="125" spans="1:8" ht="17.25" customHeight="1" x14ac:dyDescent="0.25">
      <c r="A125" s="147"/>
      <c r="B125" s="53" t="s">
        <v>17</v>
      </c>
      <c r="C125" s="22">
        <v>0</v>
      </c>
      <c r="D125" s="22"/>
      <c r="E125" s="22"/>
      <c r="F125" s="54"/>
    </row>
    <row r="126" spans="1:8" ht="96" customHeight="1" x14ac:dyDescent="0.25">
      <c r="A126" s="82" t="s">
        <v>214</v>
      </c>
      <c r="B126" s="53" t="s">
        <v>16</v>
      </c>
      <c r="C126" s="22">
        <v>2499</v>
      </c>
      <c r="D126" s="22">
        <v>2499</v>
      </c>
      <c r="E126" s="22">
        <f t="shared" si="32"/>
        <v>100</v>
      </c>
      <c r="F126" s="54"/>
    </row>
    <row r="127" spans="1:8" ht="107.25" customHeight="1" x14ac:dyDescent="0.25">
      <c r="A127" s="82" t="s">
        <v>215</v>
      </c>
      <c r="B127" s="53" t="s">
        <v>16</v>
      </c>
      <c r="C127" s="22">
        <v>583.79999999999995</v>
      </c>
      <c r="D127" s="22">
        <v>583.70000000000005</v>
      </c>
      <c r="E127" s="22">
        <f t="shared" si="32"/>
        <v>99.982870846180219</v>
      </c>
      <c r="F127" s="54"/>
    </row>
    <row r="128" spans="1:8" ht="17.25" customHeight="1" x14ac:dyDescent="0.25">
      <c r="A128" s="83" t="s">
        <v>187</v>
      </c>
      <c r="B128" s="53"/>
      <c r="C128" s="90">
        <f>SUM(C9:C127)</f>
        <v>1327980.9999999998</v>
      </c>
      <c r="D128" s="90">
        <f>SUM(D9:D125)</f>
        <v>1324269.7999999998</v>
      </c>
      <c r="E128" s="90">
        <f>D128/C128*100</f>
        <v>99.720538170350338</v>
      </c>
      <c r="F128" s="54"/>
    </row>
    <row r="129" spans="1:6" hidden="1" x14ac:dyDescent="0.25">
      <c r="A129" s="123" t="s">
        <v>150</v>
      </c>
      <c r="B129" s="53" t="s">
        <v>15</v>
      </c>
      <c r="C129" s="22">
        <v>0</v>
      </c>
      <c r="D129" s="22"/>
      <c r="E129" s="22"/>
      <c r="F129" s="54"/>
    </row>
    <row r="130" spans="1:6" s="74" customFormat="1" ht="51" customHeight="1" x14ac:dyDescent="0.25">
      <c r="A130" s="123"/>
      <c r="B130" s="53" t="s">
        <v>16</v>
      </c>
      <c r="C130" s="22">
        <v>5736.3</v>
      </c>
      <c r="D130" s="22">
        <v>5736.3</v>
      </c>
      <c r="E130" s="22">
        <f t="shared" ref="E130" si="33">D130/C130*100</f>
        <v>100</v>
      </c>
      <c r="F130" s="57"/>
    </row>
    <row r="131" spans="1:6" ht="18" hidden="1" customHeight="1" x14ac:dyDescent="0.25">
      <c r="A131" s="123"/>
      <c r="B131" s="53" t="s">
        <v>17</v>
      </c>
      <c r="C131" s="23">
        <v>0</v>
      </c>
      <c r="D131" s="23"/>
      <c r="E131" s="23"/>
      <c r="F131" s="54"/>
    </row>
    <row r="132" spans="1:6" hidden="1" x14ac:dyDescent="0.25">
      <c r="A132" s="130" t="s">
        <v>38</v>
      </c>
      <c r="B132" s="53" t="s">
        <v>15</v>
      </c>
      <c r="C132" s="22">
        <v>0</v>
      </c>
      <c r="D132" s="23"/>
      <c r="E132" s="23"/>
      <c r="F132" s="54"/>
    </row>
    <row r="133" spans="1:6" hidden="1" x14ac:dyDescent="0.25">
      <c r="A133" s="146"/>
      <c r="B133" s="53" t="s">
        <v>16</v>
      </c>
      <c r="C133" s="22"/>
      <c r="D133" s="23"/>
      <c r="E133" s="22" t="e">
        <f t="shared" ref="E133" si="34">D133/C133*100</f>
        <v>#DIV/0!</v>
      </c>
      <c r="F133" s="57"/>
    </row>
    <row r="134" spans="1:6" hidden="1" x14ac:dyDescent="0.25">
      <c r="A134" s="147"/>
      <c r="B134" s="53" t="s">
        <v>17</v>
      </c>
      <c r="C134" s="22">
        <v>0</v>
      </c>
      <c r="D134" s="23"/>
      <c r="E134" s="23"/>
      <c r="F134" s="54"/>
    </row>
    <row r="135" spans="1:6" hidden="1" x14ac:dyDescent="0.25">
      <c r="A135" s="130" t="s">
        <v>39</v>
      </c>
      <c r="B135" s="53" t="s">
        <v>15</v>
      </c>
      <c r="C135" s="22">
        <v>0</v>
      </c>
      <c r="D135" s="23"/>
      <c r="E135" s="23"/>
      <c r="F135" s="54"/>
    </row>
    <row r="136" spans="1:6" x14ac:dyDescent="0.25">
      <c r="A136" s="146"/>
      <c r="B136" s="53" t="s">
        <v>16</v>
      </c>
      <c r="C136" s="22">
        <v>6231.4</v>
      </c>
      <c r="D136" s="23">
        <v>6231.4</v>
      </c>
      <c r="E136" s="22">
        <f t="shared" ref="E136:E139" si="35">D136/C136*100</f>
        <v>100</v>
      </c>
      <c r="F136" s="57"/>
    </row>
    <row r="137" spans="1:6" x14ac:dyDescent="0.25">
      <c r="A137" s="147"/>
      <c r="B137" s="53" t="s">
        <v>17</v>
      </c>
      <c r="C137" s="22">
        <v>0</v>
      </c>
      <c r="D137" s="23"/>
      <c r="E137" s="23"/>
      <c r="F137" s="54"/>
    </row>
    <row r="138" spans="1:6" x14ac:dyDescent="0.25">
      <c r="A138" s="130" t="s">
        <v>151</v>
      </c>
      <c r="B138" s="53" t="s">
        <v>15</v>
      </c>
      <c r="C138" s="22">
        <v>0</v>
      </c>
      <c r="D138" s="23"/>
      <c r="E138" s="22"/>
      <c r="F138" s="54"/>
    </row>
    <row r="139" spans="1:6" ht="75" x14ac:dyDescent="0.25">
      <c r="A139" s="146"/>
      <c r="B139" s="53" t="s">
        <v>16</v>
      </c>
      <c r="C139" s="22">
        <v>619.20000000000005</v>
      </c>
      <c r="D139" s="22">
        <v>618.4</v>
      </c>
      <c r="E139" s="116">
        <f t="shared" si="35"/>
        <v>99.870801033591718</v>
      </c>
      <c r="F139" s="57" t="s">
        <v>324</v>
      </c>
    </row>
    <row r="140" spans="1:6" x14ac:dyDescent="0.25">
      <c r="A140" s="147"/>
      <c r="B140" s="53" t="s">
        <v>17</v>
      </c>
      <c r="C140" s="22">
        <v>0</v>
      </c>
      <c r="D140" s="23"/>
      <c r="E140" s="23"/>
      <c r="F140" s="54"/>
    </row>
    <row r="141" spans="1:6" x14ac:dyDescent="0.25">
      <c r="A141" s="130" t="s">
        <v>68</v>
      </c>
      <c r="B141" s="53" t="s">
        <v>15</v>
      </c>
      <c r="C141" s="22">
        <v>0</v>
      </c>
      <c r="D141" s="23"/>
      <c r="E141" s="23"/>
      <c r="F141" s="54"/>
    </row>
    <row r="142" spans="1:6" x14ac:dyDescent="0.25">
      <c r="A142" s="146"/>
      <c r="B142" s="53" t="s">
        <v>16</v>
      </c>
      <c r="C142" s="22">
        <v>6039.5</v>
      </c>
      <c r="D142" s="22">
        <v>6039.5</v>
      </c>
      <c r="E142" s="22">
        <f t="shared" ref="E142:E144" si="36">D142/C142*100</f>
        <v>100</v>
      </c>
      <c r="F142" s="57"/>
    </row>
    <row r="143" spans="1:6" x14ac:dyDescent="0.25">
      <c r="A143" s="147"/>
      <c r="B143" s="53" t="s">
        <v>17</v>
      </c>
      <c r="C143" s="23">
        <v>0</v>
      </c>
      <c r="D143" s="23"/>
      <c r="E143" s="23"/>
      <c r="F143" s="54"/>
    </row>
    <row r="144" spans="1:6" x14ac:dyDescent="0.25">
      <c r="A144" s="130" t="s">
        <v>152</v>
      </c>
      <c r="B144" s="53" t="s">
        <v>15</v>
      </c>
      <c r="C144" s="22">
        <v>2376.1</v>
      </c>
      <c r="D144" s="23">
        <v>2376.1</v>
      </c>
      <c r="E144" s="22">
        <f t="shared" si="36"/>
        <v>100</v>
      </c>
      <c r="F144" s="55"/>
    </row>
    <row r="145" spans="1:6" x14ac:dyDescent="0.25">
      <c r="A145" s="146"/>
      <c r="B145" s="53" t="s">
        <v>16</v>
      </c>
      <c r="C145" s="22">
        <f>1558.7+125.1</f>
        <v>1683.8</v>
      </c>
      <c r="D145" s="22">
        <v>1683.8</v>
      </c>
      <c r="E145" s="22">
        <f t="shared" ref="E145" si="37">D145/C145*100</f>
        <v>100</v>
      </c>
      <c r="F145" s="55"/>
    </row>
    <row r="146" spans="1:6" x14ac:dyDescent="0.25">
      <c r="A146" s="147"/>
      <c r="B146" s="53" t="s">
        <v>17</v>
      </c>
      <c r="C146" s="22">
        <v>0</v>
      </c>
      <c r="D146" s="23"/>
      <c r="E146" s="23"/>
      <c r="F146" s="54"/>
    </row>
    <row r="147" spans="1:6" x14ac:dyDescent="0.25">
      <c r="A147" s="130" t="s">
        <v>40</v>
      </c>
      <c r="B147" s="53" t="s">
        <v>15</v>
      </c>
      <c r="C147" s="22">
        <v>0</v>
      </c>
      <c r="D147" s="23"/>
      <c r="E147" s="23"/>
      <c r="F147" s="54"/>
    </row>
    <row r="148" spans="1:6" x14ac:dyDescent="0.25">
      <c r="A148" s="146"/>
      <c r="B148" s="53" t="s">
        <v>16</v>
      </c>
      <c r="C148" s="22">
        <v>1856.9</v>
      </c>
      <c r="D148" s="23">
        <v>1856.9</v>
      </c>
      <c r="E148" s="22">
        <f t="shared" ref="E148" si="38">D148/C148*100</f>
        <v>100</v>
      </c>
      <c r="F148" s="57"/>
    </row>
    <row r="149" spans="1:6" ht="48.75" hidden="1" customHeight="1" x14ac:dyDescent="0.25">
      <c r="A149" s="147"/>
      <c r="B149" s="53" t="s">
        <v>17</v>
      </c>
      <c r="C149" s="23">
        <v>0</v>
      </c>
      <c r="D149" s="23"/>
      <c r="E149" s="23"/>
      <c r="F149" s="54"/>
    </row>
    <row r="150" spans="1:6" ht="48.75" customHeight="1" x14ac:dyDescent="0.25">
      <c r="A150" s="83" t="s">
        <v>188</v>
      </c>
      <c r="B150" s="95"/>
      <c r="C150" s="90">
        <f>C130+C136+C139+C142+C144+C145+C148</f>
        <v>24543.200000000001</v>
      </c>
      <c r="D150" s="90">
        <f>SUM(D130:D149)</f>
        <v>24542.399999999998</v>
      </c>
      <c r="E150" s="90">
        <f>D150/C150*100</f>
        <v>99.99674044134423</v>
      </c>
      <c r="F150" s="54"/>
    </row>
    <row r="151" spans="1:6" hidden="1" x14ac:dyDescent="0.25">
      <c r="A151" s="123" t="s">
        <v>41</v>
      </c>
      <c r="B151" s="53" t="s">
        <v>15</v>
      </c>
      <c r="C151" s="22">
        <v>0</v>
      </c>
      <c r="D151" s="23"/>
      <c r="E151" s="23"/>
      <c r="F151" s="54"/>
    </row>
    <row r="152" spans="1:6" x14ac:dyDescent="0.25">
      <c r="A152" s="123"/>
      <c r="B152" s="53" t="s">
        <v>16</v>
      </c>
      <c r="C152" s="22">
        <v>9435.6</v>
      </c>
      <c r="D152" s="23">
        <v>9435.6</v>
      </c>
      <c r="E152" s="22">
        <f>D152/C152*100</f>
        <v>100</v>
      </c>
      <c r="F152" s="55"/>
    </row>
    <row r="153" spans="1:6" x14ac:dyDescent="0.25">
      <c r="A153" s="123"/>
      <c r="B153" s="53" t="s">
        <v>17</v>
      </c>
      <c r="C153" s="22"/>
      <c r="D153" s="23"/>
      <c r="E153" s="23"/>
      <c r="F153" s="54"/>
    </row>
    <row r="154" spans="1:6" x14ac:dyDescent="0.25">
      <c r="A154" s="130" t="s">
        <v>69</v>
      </c>
      <c r="B154" s="53" t="s">
        <v>15</v>
      </c>
      <c r="C154" s="22">
        <v>2522</v>
      </c>
      <c r="D154" s="23">
        <v>2522</v>
      </c>
      <c r="E154" s="22">
        <f>D154/C154*100</f>
        <v>100</v>
      </c>
      <c r="F154" s="55"/>
    </row>
    <row r="155" spans="1:6" ht="87.75" customHeight="1" x14ac:dyDescent="0.25">
      <c r="A155" s="146"/>
      <c r="B155" s="53" t="s">
        <v>16</v>
      </c>
      <c r="C155" s="22">
        <v>50294.5</v>
      </c>
      <c r="D155" s="23">
        <v>49754.5</v>
      </c>
      <c r="E155" s="116">
        <f>D155/C155*100</f>
        <v>98.926323951923166</v>
      </c>
      <c r="F155" s="55" t="s">
        <v>323</v>
      </c>
    </row>
    <row r="156" spans="1:6" ht="29.25" customHeight="1" x14ac:dyDescent="0.25">
      <c r="A156" s="147"/>
      <c r="B156" s="53" t="s">
        <v>17</v>
      </c>
      <c r="C156" s="22">
        <v>0</v>
      </c>
      <c r="D156" s="23"/>
      <c r="E156" s="23"/>
      <c r="F156" s="54"/>
    </row>
    <row r="157" spans="1:6" x14ac:dyDescent="0.25">
      <c r="A157" s="130" t="s">
        <v>42</v>
      </c>
      <c r="B157" s="53" t="s">
        <v>15</v>
      </c>
      <c r="C157" s="22">
        <v>0</v>
      </c>
      <c r="D157" s="23"/>
      <c r="E157" s="23"/>
      <c r="F157" s="54"/>
    </row>
    <row r="158" spans="1:6" x14ac:dyDescent="0.25">
      <c r="A158" s="146"/>
      <c r="B158" s="53" t="s">
        <v>16</v>
      </c>
      <c r="C158" s="22">
        <v>92</v>
      </c>
      <c r="D158" s="23">
        <v>92</v>
      </c>
      <c r="E158" s="22">
        <f t="shared" ref="E158" si="39">D158/C158*100</f>
        <v>100</v>
      </c>
      <c r="F158" s="54"/>
    </row>
    <row r="159" spans="1:6" x14ac:dyDescent="0.25">
      <c r="A159" s="147"/>
      <c r="B159" s="53" t="s">
        <v>17</v>
      </c>
      <c r="C159" s="22">
        <v>0</v>
      </c>
      <c r="D159" s="23"/>
      <c r="E159" s="23"/>
      <c r="F159" s="54"/>
    </row>
    <row r="160" spans="1:6" x14ac:dyDescent="0.25">
      <c r="A160" s="84" t="s">
        <v>189</v>
      </c>
      <c r="B160" s="88"/>
      <c r="C160" s="96">
        <f>SUM(C152:C159)</f>
        <v>62344.1</v>
      </c>
      <c r="D160" s="95">
        <f>SUM(D152:D159)</f>
        <v>61804.1</v>
      </c>
      <c r="E160" s="97">
        <f>D160/C160*100</f>
        <v>99.133839449121879</v>
      </c>
      <c r="F160" s="88"/>
    </row>
    <row r="164" spans="1:1" x14ac:dyDescent="0.25">
      <c r="A164" t="s">
        <v>197</v>
      </c>
    </row>
    <row r="165" spans="1:1" x14ac:dyDescent="0.25">
      <c r="A165" t="s">
        <v>198</v>
      </c>
    </row>
  </sheetData>
  <mergeCells count="51">
    <mergeCell ref="A5:A8"/>
    <mergeCell ref="A1:E1"/>
    <mergeCell ref="A9:A11"/>
    <mergeCell ref="A12:A14"/>
    <mergeCell ref="A15:A17"/>
    <mergeCell ref="A18:A20"/>
    <mergeCell ref="A21:A23"/>
    <mergeCell ref="A27:A29"/>
    <mergeCell ref="A24:A26"/>
    <mergeCell ref="A135:A137"/>
    <mergeCell ref="A54:A56"/>
    <mergeCell ref="A99:A101"/>
    <mergeCell ref="A102:A104"/>
    <mergeCell ref="A39:A41"/>
    <mergeCell ref="A42:A44"/>
    <mergeCell ref="A45:A47"/>
    <mergeCell ref="A48:A50"/>
    <mergeCell ref="A75:A77"/>
    <mergeCell ref="A78:A80"/>
    <mergeCell ref="A81:A83"/>
    <mergeCell ref="A84:A86"/>
    <mergeCell ref="A57:A59"/>
    <mergeCell ref="A63:A65"/>
    <mergeCell ref="A51:A53"/>
    <mergeCell ref="A30:A32"/>
    <mergeCell ref="A33:A35"/>
    <mergeCell ref="A36:A38"/>
    <mergeCell ref="A60:A62"/>
    <mergeCell ref="A108:A110"/>
    <mergeCell ref="A129:A131"/>
    <mergeCell ref="A132:A134"/>
    <mergeCell ref="A66:A68"/>
    <mergeCell ref="A69:A71"/>
    <mergeCell ref="A72:A74"/>
    <mergeCell ref="A117:A119"/>
    <mergeCell ref="A120:A122"/>
    <mergeCell ref="A90:A92"/>
    <mergeCell ref="A93:A95"/>
    <mergeCell ref="A96:A98"/>
    <mergeCell ref="A111:A113"/>
    <mergeCell ref="A114:A116"/>
    <mergeCell ref="A105:A107"/>
    <mergeCell ref="A87:A89"/>
    <mergeCell ref="A123:A125"/>
    <mergeCell ref="A151:A153"/>
    <mergeCell ref="A154:A156"/>
    <mergeCell ref="A157:A159"/>
    <mergeCell ref="A147:A149"/>
    <mergeCell ref="A138:A140"/>
    <mergeCell ref="A141:A143"/>
    <mergeCell ref="A144:A146"/>
  </mergeCells>
  <pageMargins left="0.70866141732283472" right="0.70866141732283472" top="0.74803149606299213" bottom="0.74803149606299213" header="0.31496062992125984" footer="0.31496062992125984"/>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pane ySplit="4" topLeftCell="A16" activePane="bottomLeft" state="frozen"/>
      <selection pane="bottomLeft" activeCell="A2" sqref="A2:E18"/>
    </sheetView>
  </sheetViews>
  <sheetFormatPr defaultRowHeight="15" x14ac:dyDescent="0.25"/>
  <cols>
    <col min="1" max="1" width="6.5703125" customWidth="1"/>
    <col min="2" max="2" width="25" style="2" customWidth="1"/>
    <col min="3" max="3" width="14.28515625" style="34" customWidth="1"/>
    <col min="4" max="4" width="10.42578125" style="34" customWidth="1"/>
    <col min="5" max="5" width="70.140625" customWidth="1"/>
    <col min="6" max="6" width="10.140625" bestFit="1" customWidth="1"/>
  </cols>
  <sheetData>
    <row r="2" spans="1:6" x14ac:dyDescent="0.25">
      <c r="A2" s="122" t="s">
        <v>217</v>
      </c>
      <c r="B2" s="122"/>
      <c r="C2" s="122"/>
      <c r="D2" s="122"/>
      <c r="E2" s="122"/>
    </row>
    <row r="3" spans="1:6" x14ac:dyDescent="0.25">
      <c r="A3" s="3"/>
      <c r="B3" s="25"/>
      <c r="C3" s="33"/>
      <c r="D3" s="33"/>
      <c r="E3" s="3"/>
    </row>
    <row r="4" spans="1:6" x14ac:dyDescent="0.25">
      <c r="A4" s="7" t="s">
        <v>0</v>
      </c>
      <c r="B4" s="27" t="s">
        <v>19</v>
      </c>
      <c r="C4" s="32" t="s">
        <v>20</v>
      </c>
      <c r="D4" s="32" t="s">
        <v>21</v>
      </c>
      <c r="E4" s="7" t="s">
        <v>49</v>
      </c>
    </row>
    <row r="5" spans="1:6" s="2" customFormat="1" x14ac:dyDescent="0.25">
      <c r="A5" s="5">
        <v>1</v>
      </c>
      <c r="B5" s="27">
        <v>2</v>
      </c>
      <c r="C5" s="32">
        <v>3</v>
      </c>
      <c r="D5" s="32">
        <v>4</v>
      </c>
      <c r="E5" s="5">
        <v>5</v>
      </c>
    </row>
    <row r="6" spans="1:6" ht="75" x14ac:dyDescent="0.25">
      <c r="A6" s="10">
        <v>1</v>
      </c>
      <c r="B6" s="105" t="s">
        <v>50</v>
      </c>
      <c r="C6" s="102">
        <v>42761</v>
      </c>
      <c r="D6" s="49">
        <v>53</v>
      </c>
      <c r="E6" s="46" t="s">
        <v>224</v>
      </c>
      <c r="F6" s="61"/>
    </row>
    <row r="7" spans="1:6" ht="75" x14ac:dyDescent="0.25">
      <c r="A7" s="10">
        <v>2</v>
      </c>
      <c r="B7" s="105" t="s">
        <v>50</v>
      </c>
      <c r="C7" s="103">
        <v>42416</v>
      </c>
      <c r="D7" s="104">
        <v>222</v>
      </c>
      <c r="E7" s="46" t="s">
        <v>225</v>
      </c>
    </row>
    <row r="8" spans="1:6" ht="75" x14ac:dyDescent="0.25">
      <c r="A8" s="10">
        <v>3</v>
      </c>
      <c r="B8" s="105" t="s">
        <v>50</v>
      </c>
      <c r="C8" s="103">
        <v>42817</v>
      </c>
      <c r="D8" s="104">
        <v>424</v>
      </c>
      <c r="E8" s="46" t="s">
        <v>206</v>
      </c>
    </row>
    <row r="9" spans="1:6" ht="75" x14ac:dyDescent="0.25">
      <c r="A9" s="10">
        <v>4</v>
      </c>
      <c r="B9" s="105" t="s">
        <v>50</v>
      </c>
      <c r="C9" s="103">
        <v>42845</v>
      </c>
      <c r="D9" s="40">
        <v>692</v>
      </c>
      <c r="E9" s="4" t="s">
        <v>205</v>
      </c>
    </row>
    <row r="10" spans="1:6" ht="90" x14ac:dyDescent="0.25">
      <c r="A10" s="10">
        <v>5</v>
      </c>
      <c r="B10" s="105" t="s">
        <v>50</v>
      </c>
      <c r="C10" s="103">
        <v>42880</v>
      </c>
      <c r="D10" s="40">
        <v>941</v>
      </c>
      <c r="E10" s="4" t="s">
        <v>207</v>
      </c>
    </row>
    <row r="11" spans="1:6" ht="75" x14ac:dyDescent="0.25">
      <c r="A11" s="10">
        <v>6</v>
      </c>
      <c r="B11" s="105" t="s">
        <v>50</v>
      </c>
      <c r="C11" s="103">
        <v>42908</v>
      </c>
      <c r="D11" s="40">
        <v>1124</v>
      </c>
      <c r="E11" s="4" t="s">
        <v>208</v>
      </c>
    </row>
    <row r="12" spans="1:6" ht="75" x14ac:dyDescent="0.25">
      <c r="A12" s="10">
        <v>7</v>
      </c>
      <c r="B12" s="105" t="s">
        <v>50</v>
      </c>
      <c r="C12" s="103">
        <v>42936</v>
      </c>
      <c r="D12" s="40">
        <v>1315</v>
      </c>
      <c r="E12" s="4" t="s">
        <v>220</v>
      </c>
    </row>
    <row r="13" spans="1:6" ht="75" x14ac:dyDescent="0.25">
      <c r="A13" s="10">
        <v>8</v>
      </c>
      <c r="B13" s="105" t="s">
        <v>50</v>
      </c>
      <c r="C13" s="103">
        <v>42984</v>
      </c>
      <c r="D13" s="40">
        <v>1517</v>
      </c>
      <c r="E13" s="4" t="s">
        <v>221</v>
      </c>
    </row>
    <row r="14" spans="1:6" ht="75" x14ac:dyDescent="0.25">
      <c r="A14" s="10">
        <v>9</v>
      </c>
      <c r="B14" s="105" t="s">
        <v>50</v>
      </c>
      <c r="C14" s="103">
        <v>42999</v>
      </c>
      <c r="D14" s="40">
        <v>1599</v>
      </c>
      <c r="E14" s="4" t="s">
        <v>221</v>
      </c>
    </row>
    <row r="15" spans="1:6" ht="75" x14ac:dyDescent="0.25">
      <c r="A15" s="10">
        <v>10</v>
      </c>
      <c r="B15" s="105" t="s">
        <v>50</v>
      </c>
      <c r="C15" s="103">
        <v>43010</v>
      </c>
      <c r="D15" s="40">
        <v>1625</v>
      </c>
      <c r="E15" s="4" t="s">
        <v>223</v>
      </c>
    </row>
    <row r="16" spans="1:6" ht="141.75" customHeight="1" x14ac:dyDescent="0.25">
      <c r="A16" s="10">
        <v>11</v>
      </c>
      <c r="B16" s="105" t="s">
        <v>50</v>
      </c>
      <c r="C16" s="103">
        <v>43027</v>
      </c>
      <c r="D16" s="40">
        <v>1725</v>
      </c>
      <c r="E16" s="4" t="s">
        <v>222</v>
      </c>
    </row>
    <row r="17" spans="1:5" ht="75" x14ac:dyDescent="0.25">
      <c r="A17" s="10">
        <v>12</v>
      </c>
      <c r="B17" s="105" t="s">
        <v>50</v>
      </c>
      <c r="C17" s="103">
        <v>43062</v>
      </c>
      <c r="D17" s="40">
        <v>1861</v>
      </c>
      <c r="E17" s="4" t="s">
        <v>219</v>
      </c>
    </row>
    <row r="18" spans="1:5" ht="75" x14ac:dyDescent="0.25">
      <c r="A18" s="10">
        <v>13</v>
      </c>
      <c r="B18" s="105" t="s">
        <v>50</v>
      </c>
      <c r="C18" s="103">
        <v>43095</v>
      </c>
      <c r="D18" s="40">
        <v>2061</v>
      </c>
      <c r="E18" s="10" t="s">
        <v>218</v>
      </c>
    </row>
  </sheetData>
  <mergeCells count="1">
    <mergeCell ref="A2:E2"/>
  </mergeCells>
  <pageMargins left="0.70866141732283472" right="0.70866141732283472" top="0.74803149606299213" bottom="0.74803149606299213" header="0.31496062992125984" footer="0.31496062992125984"/>
  <pageSetup paperSize="9" scale="65"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J8" sqref="J8"/>
    </sheetView>
  </sheetViews>
  <sheetFormatPr defaultRowHeight="15" x14ac:dyDescent="0.25"/>
  <cols>
    <col min="1" max="1" width="32.5703125" customWidth="1"/>
    <col min="2" max="2" width="14.28515625" customWidth="1"/>
    <col min="3" max="3" width="15.42578125" customWidth="1"/>
    <col min="4" max="4" width="15.7109375" customWidth="1"/>
    <col min="5" max="6" width="14.28515625" customWidth="1"/>
    <col min="7" max="7" width="13.85546875" customWidth="1"/>
    <col min="8" max="8" width="15" customWidth="1"/>
    <col min="9" max="9" width="12.28515625" customWidth="1"/>
    <col min="10" max="10" width="12.85546875" customWidth="1"/>
  </cols>
  <sheetData>
    <row r="1" spans="1:10" x14ac:dyDescent="0.25">
      <c r="A1" s="154" t="s">
        <v>325</v>
      </c>
      <c r="B1" s="155"/>
      <c r="C1" s="155"/>
      <c r="D1" s="155"/>
      <c r="E1" s="155"/>
      <c r="F1" s="155"/>
      <c r="G1" s="155"/>
      <c r="H1" s="155"/>
      <c r="I1" s="120"/>
      <c r="J1" s="120"/>
    </row>
    <row r="2" spans="1:10" x14ac:dyDescent="0.25">
      <c r="A2" s="3"/>
      <c r="B2" s="3"/>
      <c r="C2" s="3"/>
      <c r="D2" s="3"/>
      <c r="E2" s="3"/>
      <c r="F2" s="3"/>
      <c r="G2" s="3"/>
      <c r="H2" s="3"/>
      <c r="I2" s="3"/>
      <c r="J2" s="3"/>
    </row>
    <row r="3" spans="1:10" s="1" customFormat="1" ht="105" x14ac:dyDescent="0.25">
      <c r="A3" s="130" t="s">
        <v>22</v>
      </c>
      <c r="B3" s="130" t="s">
        <v>23</v>
      </c>
      <c r="C3" s="130" t="s">
        <v>139</v>
      </c>
      <c r="D3" s="4" t="s">
        <v>177</v>
      </c>
      <c r="E3" s="4" t="s">
        <v>178</v>
      </c>
      <c r="F3" s="4" t="s">
        <v>179</v>
      </c>
      <c r="G3" s="4" t="s">
        <v>180</v>
      </c>
      <c r="H3" s="4" t="s">
        <v>181</v>
      </c>
      <c r="I3" s="66"/>
      <c r="J3" s="67"/>
    </row>
    <row r="4" spans="1:10" x14ac:dyDescent="0.25">
      <c r="A4" s="147"/>
      <c r="B4" s="147"/>
      <c r="C4" s="147"/>
      <c r="D4" s="121" t="s">
        <v>182</v>
      </c>
      <c r="E4" s="156" t="s">
        <v>191</v>
      </c>
      <c r="F4" s="40" t="s">
        <v>190</v>
      </c>
      <c r="G4" s="40" t="s">
        <v>24</v>
      </c>
      <c r="H4" s="40" t="s">
        <v>183</v>
      </c>
      <c r="I4" s="68"/>
      <c r="J4" s="69"/>
    </row>
    <row r="5" spans="1:10" s="2" customFormat="1" x14ac:dyDescent="0.25">
      <c r="A5" s="65">
        <v>1</v>
      </c>
      <c r="B5" s="65">
        <v>2</v>
      </c>
      <c r="C5" s="65">
        <v>3</v>
      </c>
      <c r="D5" s="65">
        <v>4</v>
      </c>
      <c r="E5" s="65">
        <v>5</v>
      </c>
      <c r="F5" s="65">
        <v>6</v>
      </c>
      <c r="G5" s="65">
        <v>7</v>
      </c>
      <c r="H5" s="65">
        <v>8</v>
      </c>
      <c r="I5" s="70"/>
      <c r="J5" s="68"/>
    </row>
    <row r="6" spans="1:10" ht="120" x14ac:dyDescent="0.25">
      <c r="A6" s="4" t="s">
        <v>96</v>
      </c>
      <c r="B6" s="64" t="s">
        <v>137</v>
      </c>
      <c r="C6" s="64" t="s">
        <v>192</v>
      </c>
      <c r="D6" s="73">
        <f>F6*H6</f>
        <v>1.0101010101010102</v>
      </c>
      <c r="E6" s="118">
        <v>1</v>
      </c>
      <c r="F6" s="118">
        <v>1</v>
      </c>
      <c r="G6" s="118">
        <v>0.99</v>
      </c>
      <c r="H6" s="73">
        <f>F6/G6</f>
        <v>1.0101010101010102</v>
      </c>
      <c r="I6" s="71"/>
      <c r="J6" s="72"/>
    </row>
    <row r="7" spans="1:10" ht="120" x14ac:dyDescent="0.25">
      <c r="A7" s="4" t="s">
        <v>184</v>
      </c>
      <c r="B7" s="64" t="s">
        <v>137</v>
      </c>
      <c r="C7" s="64" t="s">
        <v>192</v>
      </c>
      <c r="D7" s="73">
        <f t="shared" ref="D7:D9" si="0">F7*H7</f>
        <v>1.0101010101010102</v>
      </c>
      <c r="E7" s="119">
        <v>1</v>
      </c>
      <c r="F7" s="119">
        <v>1</v>
      </c>
      <c r="G7" s="119">
        <v>0.99</v>
      </c>
      <c r="H7" s="76">
        <f>F7/G7</f>
        <v>1.0101010101010102</v>
      </c>
    </row>
    <row r="8" spans="1:10" ht="90" x14ac:dyDescent="0.25">
      <c r="A8" s="4" t="s">
        <v>193</v>
      </c>
      <c r="B8" s="64" t="s">
        <v>137</v>
      </c>
      <c r="C8" s="64" t="s">
        <v>137</v>
      </c>
      <c r="D8" s="73">
        <f t="shared" si="0"/>
        <v>1.0101010101010102</v>
      </c>
      <c r="E8" s="119">
        <v>1</v>
      </c>
      <c r="F8" s="119">
        <v>1</v>
      </c>
      <c r="G8" s="119">
        <v>0.99</v>
      </c>
      <c r="H8" s="76">
        <f t="shared" ref="H8" si="1">F8/G8</f>
        <v>1.0101010101010102</v>
      </c>
    </row>
    <row r="9" spans="1:10" ht="90" x14ac:dyDescent="0.25">
      <c r="A9" s="4" t="s">
        <v>185</v>
      </c>
      <c r="B9" s="64" t="s">
        <v>137</v>
      </c>
      <c r="C9" s="64" t="s">
        <v>137</v>
      </c>
      <c r="D9" s="73">
        <f t="shared" si="0"/>
        <v>1.0101010101010102</v>
      </c>
      <c r="E9" s="119">
        <v>1</v>
      </c>
      <c r="F9" s="119">
        <v>1</v>
      </c>
      <c r="G9" s="119">
        <v>0.99</v>
      </c>
      <c r="H9" s="76">
        <f>F9/G9</f>
        <v>1.0101010101010102</v>
      </c>
    </row>
  </sheetData>
  <mergeCells count="4">
    <mergeCell ref="A3:A4"/>
    <mergeCell ref="B3:B4"/>
    <mergeCell ref="C3:C4"/>
    <mergeCell ref="A1:H1"/>
  </mergeCells>
  <pageMargins left="0.70866141732283472" right="0.70866141732283472" top="0.74803149606299213" bottom="0.74803149606299213" header="0.31496062992125984" footer="0.31496062992125984"/>
  <pageSetup paperSize="9" scale="8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Целевые показатели</vt:lpstr>
      <vt:lpstr>Основные мероприятия</vt:lpstr>
      <vt:lpstr>Муниципальное задание</vt:lpstr>
      <vt:lpstr>Расходы на реализацию</vt:lpstr>
      <vt:lpstr>Изменения</vt:lpstr>
      <vt:lpstr>Эффективность</vt:lpstr>
      <vt:lpstr>Изменения!Область_печати</vt:lpstr>
      <vt:lpstr>'Муниципальное задание'!Область_печати</vt:lpstr>
      <vt:lpstr>'Основные мероприятия'!Область_печати</vt:lpstr>
      <vt:lpstr>'Расходы на реализацию'!Область_печати</vt:lpstr>
      <vt:lpstr>'Целевые показатели'!Область_печати</vt:lpstr>
      <vt:lpstr>Эффективность!Область_печати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2018-02-09T05:17:20Z</dcterms:modified>
</cp:coreProperties>
</file>