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</definedNames>
  <calcPr calcId="125725"/>
</workbook>
</file>

<file path=xl/calcChain.xml><?xml version="1.0" encoding="utf-8"?>
<calcChain xmlns="http://schemas.openxmlformats.org/spreadsheetml/2006/main">
  <c r="L26" i="4"/>
  <c r="P16"/>
  <c r="L16"/>
  <c r="I16"/>
  <c r="V16"/>
  <c r="U16"/>
  <c r="T16"/>
  <c r="I14"/>
  <c r="L14"/>
  <c r="T14"/>
  <c r="H28"/>
  <c r="H16"/>
  <c r="L19" i="3"/>
  <c r="I19"/>
  <c r="F20"/>
  <c r="G20"/>
  <c r="H20"/>
  <c r="J20"/>
  <c r="K20"/>
  <c r="M20"/>
  <c r="N20"/>
  <c r="O20"/>
  <c r="P20"/>
  <c r="Q20"/>
  <c r="R20"/>
  <c r="S20"/>
  <c r="E20"/>
  <c r="D20"/>
  <c r="V26" i="4"/>
  <c r="V28" s="1"/>
  <c r="V25"/>
  <c r="I24"/>
  <c r="I25"/>
  <c r="M28"/>
  <c r="U28"/>
  <c r="N28"/>
  <c r="J28"/>
  <c r="I28"/>
  <c r="I26"/>
  <c r="Q15" i="3"/>
  <c r="N15"/>
  <c r="M15"/>
  <c r="J15"/>
  <c r="H15"/>
  <c r="L14"/>
  <c r="I14"/>
  <c r="L25" i="4"/>
  <c r="L24"/>
  <c r="P13" i="3"/>
  <c r="L13"/>
  <c r="I13"/>
  <c r="T26" i="4" l="1"/>
  <c r="L28"/>
  <c r="L30" s="1"/>
  <c r="P18" i="3"/>
  <c r="L18"/>
  <c r="L20" s="1"/>
  <c r="I18"/>
  <c r="I20" s="1"/>
  <c r="D30" i="4"/>
  <c r="D28"/>
  <c r="D25"/>
  <c r="D24"/>
  <c r="U30"/>
  <c r="E30"/>
  <c r="F28"/>
  <c r="F30" s="1"/>
  <c r="G28"/>
  <c r="G30" s="1"/>
  <c r="H30"/>
  <c r="I30"/>
  <c r="J30"/>
  <c r="K28"/>
  <c r="K30" s="1"/>
  <c r="M30"/>
  <c r="N30"/>
  <c r="O28"/>
  <c r="O30" s="1"/>
  <c r="P28"/>
  <c r="P30" s="1"/>
  <c r="Q28"/>
  <c r="Q30" s="1"/>
  <c r="R28"/>
  <c r="R30" s="1"/>
  <c r="S28"/>
  <c r="S30" s="1"/>
  <c r="V30"/>
  <c r="W28"/>
  <c r="W30" s="1"/>
  <c r="E28"/>
  <c r="T25"/>
  <c r="T24"/>
  <c r="P10" i="3"/>
  <c r="P11"/>
  <c r="P12"/>
  <c r="P9"/>
  <c r="L10"/>
  <c r="L11"/>
  <c r="L12"/>
  <c r="L9"/>
  <c r="I12"/>
  <c r="I11"/>
  <c r="I10"/>
  <c r="I9"/>
  <c r="H22"/>
  <c r="N22"/>
  <c r="D18"/>
  <c r="F15"/>
  <c r="G15"/>
  <c r="K15"/>
  <c r="O15"/>
  <c r="R15"/>
  <c r="S15"/>
  <c r="S22" s="1"/>
  <c r="E15"/>
  <c r="E22" s="1"/>
  <c r="D12"/>
  <c r="D11"/>
  <c r="D10"/>
  <c r="T28" i="4" l="1"/>
  <c r="T30" s="1"/>
  <c r="K22" i="3"/>
  <c r="O22"/>
  <c r="R22"/>
  <c r="F22"/>
  <c r="D15"/>
  <c r="D22" s="1"/>
  <c r="G22"/>
  <c r="P15"/>
  <c r="P22" s="1"/>
  <c r="L15"/>
  <c r="L22" s="1"/>
  <c r="I15"/>
  <c r="I22" s="1"/>
  <c r="Q22"/>
  <c r="J22"/>
  <c r="M22"/>
</calcChain>
</file>

<file path=xl/sharedStrings.xml><?xml version="1.0" encoding="utf-8"?>
<sst xmlns="http://schemas.openxmlformats.org/spreadsheetml/2006/main" count="215" uniqueCount="111">
  <si>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</si>
  <si>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</si>
  <si>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</si>
  <si>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</si>
  <si>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</si>
  <si>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</si>
  <si>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</si>
  <si>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</si>
  <si>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</si>
  <si>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</si>
  <si>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</si>
  <si>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</si>
  <si>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</si>
  <si>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</si>
  <si>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</si>
  <si>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</si>
  <si>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</si>
  <si>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</si>
  <si>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</si>
  <si>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</si>
  <si>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</si>
  <si>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</si>
  <si>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</si>
  <si>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</si>
  <si>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</si>
  <si>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</si>
  <si>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</si>
  <si>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</si>
  <si>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</si>
  <si>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</si>
  <si>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</si>
  <si>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</si>
  <si>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</si>
  <si>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</si>
  <si>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</si>
  <si>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</si>
  <si>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</si>
  <si>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</si>
  <si>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</si>
  <si>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</si>
  <si>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</si>
  <si>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</si>
  <si>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</si>
  <si>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</si>
  <si>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</si>
  <si>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</si>
  <si>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</si>
  <si>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</si>
  <si>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</si>
  <si>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</si>
  <si>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</si>
  <si>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</si>
  <si>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</si>
  <si>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Остаток задолженности по бюджетному кредиту на 1 января 2016 года, рублей</t>
  </si>
  <si>
    <t>Остаток задолженности по кредиту на                                 1 января 2016 года, рублей</t>
  </si>
  <si>
    <t>Объем обязательств, обеспеченных гарантией, на    1 января 2016 года</t>
  </si>
  <si>
    <t>Тимашевский район</t>
  </si>
  <si>
    <t>КРФ ОАО "Россельхозбанк", муниципальный контракт № 0818300019915000011-0196875-01 от 03.04.2015</t>
  </si>
  <si>
    <t xml:space="preserve"> 53 млн. рублей, 20,4435%, со сроком возврата 03.04.2016г</t>
  </si>
  <si>
    <t>ПАО Совкомбанк муниципальный контракт № 0818300019915000043-0196875-01 от 25.05.2015</t>
  </si>
  <si>
    <t xml:space="preserve"> 57 млн. рублей, 17,3935%, со сроком возврата 25.05.2016г</t>
  </si>
  <si>
    <t>АО "СМП Банк"муниципальный контракт № 0818300019915000088-0196875-02 от 5.10.2015</t>
  </si>
  <si>
    <t xml:space="preserve"> 50 млн. рублей, 13,5%, со сроком возврата 4.10.2016г</t>
  </si>
  <si>
    <t>ПАО Банк "Возрождение" муниципальный контракт № 0818300019915000093-0196875-01 от 20.10.2015</t>
  </si>
  <si>
    <t>50 млн. рублей, 13,8496%, со сроком возврата 19.10.2016г</t>
  </si>
  <si>
    <t>2. Кредиты, полученные поселением от кредитных организаций 2)</t>
  </si>
  <si>
    <t>ПАО "Совкомбанк" муниципальный контракт от 13 ноября 2015 года № 0318300091115000008-0115389-01</t>
  </si>
  <si>
    <t>Сумма кредита составляет 2 млн. руб., проценты за пользование кредитом- 14,418%,  срок возврата  не позднее 13.11.2016г.</t>
  </si>
  <si>
    <t>Начальник отдела учета и отчетности</t>
  </si>
  <si>
    <t>Н.Н.Куненкова</t>
  </si>
  <si>
    <t>Тимашевский район  (Поселковое сп)</t>
  </si>
  <si>
    <t>договор № 65 от 15.06.2015г.о предоставлении администрации Поселкового с/п бюджетного кредита</t>
  </si>
  <si>
    <t>финансирование дефицита бюджета на сумму 500 000 руб., 6,1875% со сроком возврата до 10.06.2016г</t>
  </si>
  <si>
    <t>договор № 133 от 30.11.2015г.о предоставлении администрации Поселкового с/п бюджетного кредита</t>
  </si>
  <si>
    <t>финансирование дефицита бюджета на сумму 1 000 000 руб., 6,1875% со сроком возврата до 5.12.2016г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</si>
  <si>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</si>
  <si>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</si>
  <si>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</si>
  <si>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</si>
  <si>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</si>
  <si>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</si>
  <si>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</si>
  <si>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</si>
  <si>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</si>
  <si>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</si>
  <si>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</si>
  <si>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</si>
  <si>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</si>
  <si>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</si>
  <si>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</si>
  <si>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</si>
  <si>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</si>
  <si>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</si>
  <si>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</si>
  <si>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</si>
  <si>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</si>
  <si>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2016 года </t>
  </si>
  <si>
    <t>Остаток задолженности по бюджетному кредиту на 1.07.2016, рублей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</si>
  <si>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</si>
  <si>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</si>
  <si>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Медведовское сельское поселение Тимашевского района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</si>
  <si>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</si>
  <si>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</si>
  <si>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августа 2016 года </t>
  </si>
  <si>
    <t>Начальник  ФУ администрации МО Тимашевский район</t>
  </si>
  <si>
    <t>О.Г.Баженова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</si>
  <si>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августа 2016 года </t>
  </si>
  <si>
    <t>Остаток задолженности по кредиту на 1.08.2016, рублей</t>
  </si>
  <si>
    <t>Начальник ФУ администрации МО Тимашевский район</t>
  </si>
  <si>
    <t>договор № 43 от 13 июля 2016 года о предоставлении бюджету МО Тимашевский район из краевого бюджета бюджетого кредита на покрытие временного кассового разрыва</t>
  </si>
  <si>
    <t xml:space="preserve"> 35 000 000 рублей, 0,1% со сроком возврата не позднее 1 декабря 2016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</si>
</sst>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5" fillId="0" borderId="0" xfId="0" applyFont="1" applyAlignment="1"/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K35" sqref="K35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59" t="s">
        <v>19</v>
      </c>
      <c r="S1" s="59"/>
    </row>
    <row r="2" spans="1:19" ht="40.9" customHeight="1">
      <c r="A2" s="4"/>
      <c r="B2" s="4"/>
      <c r="C2" s="4"/>
      <c r="D2" s="4"/>
      <c r="E2" s="60" t="s">
        <v>103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>
      <c r="S3" s="16" t="s">
        <v>0</v>
      </c>
    </row>
    <row r="4" spans="1:19" ht="54.6" customHeight="1">
      <c r="A4" s="52" t="s">
        <v>2</v>
      </c>
      <c r="B4" s="52" t="s">
        <v>3</v>
      </c>
      <c r="C4" s="52" t="s">
        <v>4</v>
      </c>
      <c r="D4" s="52" t="s">
        <v>5</v>
      </c>
      <c r="E4" s="55" t="s">
        <v>55</v>
      </c>
      <c r="F4" s="56"/>
      <c r="G4" s="57"/>
      <c r="H4" s="55" t="s">
        <v>9</v>
      </c>
      <c r="I4" s="56"/>
      <c r="J4" s="57"/>
      <c r="K4" s="55" t="s">
        <v>10</v>
      </c>
      <c r="L4" s="56"/>
      <c r="M4" s="57"/>
      <c r="N4" s="55" t="s">
        <v>11</v>
      </c>
      <c r="O4" s="56"/>
      <c r="P4" s="57"/>
      <c r="Q4" s="55" t="s">
        <v>12</v>
      </c>
      <c r="R4" s="56"/>
      <c r="S4" s="57"/>
    </row>
    <row r="5" spans="1:19" ht="14.45" customHeight="1">
      <c r="A5" s="53"/>
      <c r="B5" s="53"/>
      <c r="C5" s="53"/>
      <c r="D5" s="53"/>
      <c r="E5" s="41" t="s">
        <v>6</v>
      </c>
      <c r="F5" s="51" t="s">
        <v>1</v>
      </c>
      <c r="G5" s="51"/>
      <c r="H5" s="41" t="s">
        <v>6</v>
      </c>
      <c r="I5" s="51" t="s">
        <v>1</v>
      </c>
      <c r="J5" s="51"/>
      <c r="K5" s="41" t="s">
        <v>6</v>
      </c>
      <c r="L5" s="51" t="s">
        <v>1</v>
      </c>
      <c r="M5" s="51"/>
      <c r="N5" s="41" t="s">
        <v>6</v>
      </c>
      <c r="O5" s="51" t="s">
        <v>1</v>
      </c>
      <c r="P5" s="51"/>
      <c r="Q5" s="41" t="s">
        <v>6</v>
      </c>
      <c r="R5" s="51" t="s">
        <v>1</v>
      </c>
      <c r="S5" s="51"/>
    </row>
    <row r="6" spans="1:19" ht="55.9" customHeight="1">
      <c r="A6" s="54"/>
      <c r="B6" s="54"/>
      <c r="C6" s="54"/>
      <c r="D6" s="54"/>
      <c r="E6" s="41"/>
      <c r="F6" s="15" t="s">
        <v>7</v>
      </c>
      <c r="G6" s="15" t="s">
        <v>8</v>
      </c>
      <c r="H6" s="41"/>
      <c r="I6" s="15" t="s">
        <v>7</v>
      </c>
      <c r="J6" s="15" t="s">
        <v>8</v>
      </c>
      <c r="K6" s="41"/>
      <c r="L6" s="15" t="s">
        <v>7</v>
      </c>
      <c r="M6" s="15" t="s">
        <v>8</v>
      </c>
      <c r="N6" s="41"/>
      <c r="O6" s="15" t="s">
        <v>7</v>
      </c>
      <c r="P6" s="15" t="s">
        <v>8</v>
      </c>
      <c r="Q6" s="41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5" t="s">
        <v>75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2" t="s">
        <v>6</v>
      </c>
      <c r="B11" s="43"/>
      <c r="C11" s="43"/>
      <c r="D11" s="43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48" t="s">
        <v>13</v>
      </c>
      <c r="B12" s="49"/>
      <c r="C12" s="49"/>
      <c r="D12" s="5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5" t="s">
        <v>76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2" t="s">
        <v>6</v>
      </c>
      <c r="B16" s="43"/>
      <c r="C16" s="43"/>
      <c r="D16" s="4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8" t="s">
        <v>14</v>
      </c>
      <c r="B17" s="49"/>
      <c r="C17" s="49"/>
      <c r="D17" s="5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5" t="s">
        <v>77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2" t="s">
        <v>6</v>
      </c>
      <c r="B21" s="43"/>
      <c r="C21" s="43"/>
      <c r="D21" s="4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8" t="s">
        <v>15</v>
      </c>
      <c r="B22" s="49"/>
      <c r="C22" s="49"/>
      <c r="D22" s="5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2" t="s">
        <v>16</v>
      </c>
      <c r="B23" s="43"/>
      <c r="C23" s="43"/>
      <c r="D23" s="4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2" t="s">
        <v>17</v>
      </c>
      <c r="B24" s="43"/>
      <c r="C24" s="43"/>
      <c r="D24" s="4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78</v>
      </c>
    </row>
    <row r="27" spans="1:19">
      <c r="A27" s="1" t="s">
        <v>79</v>
      </c>
    </row>
    <row r="28" spans="1:19">
      <c r="A28" s="1" t="s">
        <v>80</v>
      </c>
    </row>
    <row r="30" spans="1:19" ht="15.75">
      <c r="A30" s="58"/>
      <c r="B30" s="58"/>
      <c r="C30" s="58"/>
      <c r="D30" s="58"/>
    </row>
    <row r="31" spans="1:19" s="30" customFormat="1" ht="15.75">
      <c r="A31" s="30" t="s">
        <v>104</v>
      </c>
      <c r="L31" s="30" t="s">
        <v>105</v>
      </c>
    </row>
    <row r="32" spans="1:19" s="30" customFormat="1" ht="15.75"/>
    <row r="33" spans="1:12" s="30" customFormat="1" ht="15.75"/>
    <row r="34" spans="1:12" s="30" customFormat="1" ht="15.75"/>
    <row r="35" spans="1:12" s="30" customFormat="1" ht="15.75"/>
    <row r="36" spans="1:12" s="30" customFormat="1" ht="15.75">
      <c r="A36" s="30" t="s">
        <v>68</v>
      </c>
      <c r="L36" s="30" t="s">
        <v>69</v>
      </c>
    </row>
    <row r="37" spans="1:12" s="30" customFormat="1" ht="15.75"/>
  </sheetData>
  <mergeCells count="33">
    <mergeCell ref="K4:M4"/>
    <mergeCell ref="F5:G5"/>
    <mergeCell ref="A30:D30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H5:H6"/>
    <mergeCell ref="I5:J5"/>
    <mergeCell ref="E5:E6"/>
    <mergeCell ref="K5:K6"/>
    <mergeCell ref="A24:D24"/>
    <mergeCell ref="A23:D23"/>
    <mergeCell ref="A8:S8"/>
    <mergeCell ref="A11:D11"/>
    <mergeCell ref="A12:D12"/>
    <mergeCell ref="A13:S13"/>
    <mergeCell ref="A16:D16"/>
    <mergeCell ref="A17:D17"/>
    <mergeCell ref="L5:M5"/>
    <mergeCell ref="D4:D6"/>
    <mergeCell ref="C4:C6"/>
    <mergeCell ref="B4:B6"/>
    <mergeCell ref="A4:A6"/>
    <mergeCell ref="E4:G4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60" zoomScaleNormal="7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M18" sqref="M18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8.85546875" style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59" t="s">
        <v>20</v>
      </c>
      <c r="S1" s="59"/>
    </row>
    <row r="2" spans="1:19" ht="43.9" customHeight="1">
      <c r="D2" s="60" t="s">
        <v>106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ht="37.15" customHeight="1">
      <c r="A4" s="52" t="s">
        <v>2</v>
      </c>
      <c r="B4" s="52" t="s">
        <v>23</v>
      </c>
      <c r="C4" s="52" t="s">
        <v>22</v>
      </c>
      <c r="D4" s="55" t="s">
        <v>54</v>
      </c>
      <c r="E4" s="56"/>
      <c r="F4" s="56"/>
      <c r="G4" s="57"/>
      <c r="H4" s="63" t="s">
        <v>25</v>
      </c>
      <c r="I4" s="55" t="s">
        <v>26</v>
      </c>
      <c r="J4" s="56"/>
      <c r="K4" s="57"/>
      <c r="L4" s="55" t="s">
        <v>52</v>
      </c>
      <c r="M4" s="56"/>
      <c r="N4" s="56"/>
      <c r="O4" s="57"/>
      <c r="P4" s="55" t="s">
        <v>107</v>
      </c>
      <c r="Q4" s="56"/>
      <c r="R4" s="56"/>
      <c r="S4" s="57"/>
    </row>
    <row r="5" spans="1:19">
      <c r="A5" s="53"/>
      <c r="B5" s="53"/>
      <c r="C5" s="53"/>
      <c r="D5" s="61" t="s">
        <v>6</v>
      </c>
      <c r="E5" s="45" t="s">
        <v>1</v>
      </c>
      <c r="F5" s="46"/>
      <c r="G5" s="47"/>
      <c r="H5" s="64"/>
      <c r="I5" s="61" t="s">
        <v>6</v>
      </c>
      <c r="J5" s="45" t="s">
        <v>1</v>
      </c>
      <c r="K5" s="47"/>
      <c r="L5" s="61" t="s">
        <v>6</v>
      </c>
      <c r="M5" s="45" t="s">
        <v>1</v>
      </c>
      <c r="N5" s="46"/>
      <c r="O5" s="47"/>
      <c r="P5" s="61" t="s">
        <v>6</v>
      </c>
      <c r="Q5" s="45" t="s">
        <v>1</v>
      </c>
      <c r="R5" s="46"/>
      <c r="S5" s="47"/>
    </row>
    <row r="6" spans="1:19" ht="58.9" customHeight="1">
      <c r="A6" s="54"/>
      <c r="B6" s="54"/>
      <c r="C6" s="54"/>
      <c r="D6" s="62"/>
      <c r="E6" s="15" t="s">
        <v>7</v>
      </c>
      <c r="F6" s="15" t="s">
        <v>8</v>
      </c>
      <c r="G6" s="15" t="s">
        <v>24</v>
      </c>
      <c r="H6" s="65"/>
      <c r="I6" s="62"/>
      <c r="J6" s="15" t="s">
        <v>8</v>
      </c>
      <c r="K6" s="15" t="s">
        <v>24</v>
      </c>
      <c r="L6" s="62"/>
      <c r="M6" s="15" t="s">
        <v>7</v>
      </c>
      <c r="N6" s="15" t="s">
        <v>8</v>
      </c>
      <c r="O6" s="15" t="s">
        <v>24</v>
      </c>
      <c r="P6" s="62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6" t="s">
        <v>81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19" ht="105">
      <c r="A9" s="14" t="s">
        <v>56</v>
      </c>
      <c r="B9" s="19" t="s">
        <v>57</v>
      </c>
      <c r="C9" s="19" t="s">
        <v>58</v>
      </c>
      <c r="D9" s="21">
        <v>53000000</v>
      </c>
      <c r="E9" s="21">
        <v>53000000</v>
      </c>
      <c r="F9" s="21"/>
      <c r="G9" s="21"/>
      <c r="H9" s="21"/>
      <c r="I9" s="36">
        <f t="shared" ref="I9:I14" si="0">J9</f>
        <v>2309110.09</v>
      </c>
      <c r="J9" s="36">
        <v>2309110.09</v>
      </c>
      <c r="K9" s="36"/>
      <c r="L9" s="36">
        <f>M9+N9</f>
        <v>55309110.090000004</v>
      </c>
      <c r="M9" s="36">
        <v>53000000</v>
      </c>
      <c r="N9" s="36">
        <v>2309110.09</v>
      </c>
      <c r="O9" s="21"/>
      <c r="P9" s="21">
        <f>Q9+R9</f>
        <v>0</v>
      </c>
      <c r="Q9" s="21">
        <v>0</v>
      </c>
      <c r="R9" s="21"/>
      <c r="S9" s="21"/>
    </row>
    <row r="10" spans="1:19" ht="90">
      <c r="A10" s="33" t="s">
        <v>56</v>
      </c>
      <c r="B10" s="19" t="s">
        <v>59</v>
      </c>
      <c r="C10" s="19" t="s">
        <v>60</v>
      </c>
      <c r="D10" s="21">
        <f>E10</f>
        <v>57000000</v>
      </c>
      <c r="E10" s="21">
        <v>57000000</v>
      </c>
      <c r="F10" s="21"/>
      <c r="G10" s="21"/>
      <c r="H10" s="21"/>
      <c r="I10" s="36">
        <f t="shared" si="0"/>
        <v>3927794.46</v>
      </c>
      <c r="J10" s="36">
        <v>3927794.46</v>
      </c>
      <c r="K10" s="36"/>
      <c r="L10" s="36">
        <f t="shared" ref="L10:L12" si="1">M10+N10</f>
        <v>60927794.460000001</v>
      </c>
      <c r="M10" s="36">
        <v>57000000</v>
      </c>
      <c r="N10" s="36">
        <v>3927794.46</v>
      </c>
      <c r="O10" s="21"/>
      <c r="P10" s="21">
        <f t="shared" ref="P10:P13" si="2">Q10+R10</f>
        <v>0</v>
      </c>
      <c r="Q10" s="21">
        <v>0</v>
      </c>
      <c r="R10" s="21"/>
      <c r="S10" s="21"/>
    </row>
    <row r="11" spans="1:19" ht="90">
      <c r="A11" s="33" t="s">
        <v>56</v>
      </c>
      <c r="B11" s="19" t="s">
        <v>61</v>
      </c>
      <c r="C11" s="19" t="s">
        <v>62</v>
      </c>
      <c r="D11" s="21">
        <f>E11</f>
        <v>50000000</v>
      </c>
      <c r="E11" s="21">
        <v>50000000</v>
      </c>
      <c r="F11" s="21"/>
      <c r="G11" s="21"/>
      <c r="H11" s="21"/>
      <c r="I11" s="36">
        <f t="shared" si="0"/>
        <v>3928278.69</v>
      </c>
      <c r="J11" s="36">
        <v>3928278.69</v>
      </c>
      <c r="K11" s="36"/>
      <c r="L11" s="36">
        <f t="shared" si="1"/>
        <v>3928278.69</v>
      </c>
      <c r="M11" s="36"/>
      <c r="N11" s="36">
        <v>3928278.69</v>
      </c>
      <c r="O11" s="21"/>
      <c r="P11" s="21">
        <f t="shared" si="2"/>
        <v>50000000</v>
      </c>
      <c r="Q11" s="21">
        <v>50000000</v>
      </c>
      <c r="R11" s="21"/>
      <c r="S11" s="21"/>
    </row>
    <row r="12" spans="1:19" ht="105">
      <c r="A12" s="33" t="s">
        <v>56</v>
      </c>
      <c r="B12" s="19" t="s">
        <v>63</v>
      </c>
      <c r="C12" s="19" t="s">
        <v>64</v>
      </c>
      <c r="D12" s="11">
        <f>E12</f>
        <v>40000000</v>
      </c>
      <c r="E12" s="11">
        <v>40000000</v>
      </c>
      <c r="F12" s="11"/>
      <c r="G12" s="11"/>
      <c r="H12" s="11"/>
      <c r="I12" s="36">
        <f t="shared" si="0"/>
        <v>3224005.25</v>
      </c>
      <c r="J12" s="36">
        <v>3224005.25</v>
      </c>
      <c r="K12" s="37"/>
      <c r="L12" s="36">
        <f t="shared" si="1"/>
        <v>3224005.25</v>
      </c>
      <c r="M12" s="36"/>
      <c r="N12" s="36">
        <v>3224005.25</v>
      </c>
      <c r="O12" s="11"/>
      <c r="P12" s="21">
        <f t="shared" si="2"/>
        <v>40000000</v>
      </c>
      <c r="Q12" s="21">
        <v>40000000</v>
      </c>
      <c r="R12" s="11"/>
      <c r="S12" s="11"/>
    </row>
    <row r="13" spans="1:19" ht="90">
      <c r="A13" s="33" t="s">
        <v>56</v>
      </c>
      <c r="B13" s="19" t="s">
        <v>92</v>
      </c>
      <c r="C13" s="19" t="s">
        <v>93</v>
      </c>
      <c r="D13" s="20"/>
      <c r="E13" s="20"/>
      <c r="F13" s="20"/>
      <c r="G13" s="20"/>
      <c r="H13" s="20">
        <v>53000000</v>
      </c>
      <c r="I13" s="39">
        <f t="shared" si="0"/>
        <v>2761560.66</v>
      </c>
      <c r="J13" s="39">
        <v>2761560.66</v>
      </c>
      <c r="K13" s="39"/>
      <c r="L13" s="39">
        <f>M13+N13</f>
        <v>2761560.66</v>
      </c>
      <c r="M13" s="39"/>
      <c r="N13" s="39">
        <v>2761560.66</v>
      </c>
      <c r="O13" s="20"/>
      <c r="P13" s="20">
        <f t="shared" si="2"/>
        <v>53000000</v>
      </c>
      <c r="Q13" s="20">
        <v>53000000</v>
      </c>
      <c r="R13" s="20"/>
      <c r="S13" s="20"/>
    </row>
    <row r="14" spans="1:19" ht="105">
      <c r="A14" s="32" t="s">
        <v>56</v>
      </c>
      <c r="B14" s="19" t="s">
        <v>94</v>
      </c>
      <c r="C14" s="19" t="s">
        <v>95</v>
      </c>
      <c r="D14" s="20"/>
      <c r="E14" s="20"/>
      <c r="F14" s="20"/>
      <c r="G14" s="20"/>
      <c r="H14" s="20">
        <v>57000000</v>
      </c>
      <c r="I14" s="39">
        <f t="shared" si="0"/>
        <v>1391288.81</v>
      </c>
      <c r="J14" s="39">
        <v>1391288.81</v>
      </c>
      <c r="K14" s="39"/>
      <c r="L14" s="39">
        <f>M14+N14</f>
        <v>1391288.81</v>
      </c>
      <c r="M14" s="39"/>
      <c r="N14" s="39">
        <v>1391288.81</v>
      </c>
      <c r="O14" s="20"/>
      <c r="P14" s="20">
        <v>57000000</v>
      </c>
      <c r="Q14" s="20">
        <v>57000000</v>
      </c>
      <c r="R14" s="20"/>
      <c r="S14" s="20"/>
    </row>
    <row r="15" spans="1:19" s="10" customFormat="1" ht="14.25">
      <c r="A15" s="42" t="s">
        <v>6</v>
      </c>
      <c r="B15" s="43"/>
      <c r="C15" s="44"/>
      <c r="D15" s="31">
        <f>D9+D10+D11+D12</f>
        <v>200000000</v>
      </c>
      <c r="E15" s="31">
        <f>E9+E10+E11+E12</f>
        <v>200000000</v>
      </c>
      <c r="F15" s="31">
        <f>F9+F10+F11+F12</f>
        <v>0</v>
      </c>
      <c r="G15" s="31">
        <f>G9+G10+G11+G12</f>
        <v>0</v>
      </c>
      <c r="H15" s="31">
        <f>H13+H14</f>
        <v>110000000</v>
      </c>
      <c r="I15" s="40">
        <f>I9+I10+I11+I12+I13+I14</f>
        <v>17542037.960000001</v>
      </c>
      <c r="J15" s="40">
        <f>J9+J10+J11+J12+J13+J14</f>
        <v>17542037.960000001</v>
      </c>
      <c r="K15" s="40">
        <f>K9+K10+K11+K12</f>
        <v>0</v>
      </c>
      <c r="L15" s="40">
        <f>L9+L10+L11+L12+L13+L14</f>
        <v>127542037.96000001</v>
      </c>
      <c r="M15" s="40">
        <f>M9+M10+M11+M12+M13+M14</f>
        <v>110000000</v>
      </c>
      <c r="N15" s="40">
        <f>N9+N10+N11+N12+N13+N14</f>
        <v>17542037.960000001</v>
      </c>
      <c r="O15" s="31">
        <f>O9+O10+O11+O12</f>
        <v>0</v>
      </c>
      <c r="P15" s="31">
        <f>P9+P10+P11+P12+P13+P14</f>
        <v>200000000</v>
      </c>
      <c r="Q15" s="31">
        <f>Q9+Q10+Q11+Q12+Q13+Q14</f>
        <v>200000000</v>
      </c>
      <c r="R15" s="31">
        <f>R9+R10+R11+R12</f>
        <v>0</v>
      </c>
      <c r="S15" s="31">
        <f>S9+S10+S11+S12</f>
        <v>0</v>
      </c>
    </row>
    <row r="16" spans="1:19">
      <c r="A16" s="69" t="s">
        <v>13</v>
      </c>
      <c r="B16" s="70"/>
      <c r="C16" s="7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5" t="s">
        <v>65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</row>
    <row r="18" spans="1:19" ht="158.25" customHeight="1">
      <c r="A18" s="6" t="s">
        <v>100</v>
      </c>
      <c r="B18" s="27" t="s">
        <v>66</v>
      </c>
      <c r="C18" s="28" t="s">
        <v>67</v>
      </c>
      <c r="D18" s="20">
        <f>E18</f>
        <v>2000000</v>
      </c>
      <c r="E18" s="20">
        <v>2000000</v>
      </c>
      <c r="F18" s="20"/>
      <c r="G18" s="20"/>
      <c r="H18" s="20"/>
      <c r="I18" s="39">
        <f>J18</f>
        <v>167816.06</v>
      </c>
      <c r="J18" s="39">
        <v>167816.06</v>
      </c>
      <c r="K18" s="39"/>
      <c r="L18" s="39">
        <f>M18+N18</f>
        <v>167816.06</v>
      </c>
      <c r="M18" s="39"/>
      <c r="N18" s="39">
        <v>167816.06</v>
      </c>
      <c r="O18" s="20"/>
      <c r="P18" s="20">
        <f>Q18+R18</f>
        <v>2000000</v>
      </c>
      <c r="Q18" s="20">
        <v>2000000</v>
      </c>
      <c r="R18" s="20">
        <v>0</v>
      </c>
      <c r="S18" s="20"/>
    </row>
    <row r="19" spans="1:19" ht="180">
      <c r="A19" s="6" t="s">
        <v>100</v>
      </c>
      <c r="B19" s="6" t="s">
        <v>101</v>
      </c>
      <c r="C19" s="6" t="s">
        <v>102</v>
      </c>
      <c r="D19" s="20">
        <v>2000000</v>
      </c>
      <c r="E19" s="20">
        <v>2000000</v>
      </c>
      <c r="F19" s="20">
        <v>0</v>
      </c>
      <c r="G19" s="20">
        <v>0</v>
      </c>
      <c r="H19" s="20">
        <v>2000000</v>
      </c>
      <c r="I19" s="20">
        <f>J19</f>
        <v>32607.23</v>
      </c>
      <c r="J19" s="20">
        <v>32607.23</v>
      </c>
      <c r="K19" s="20">
        <v>0</v>
      </c>
      <c r="L19" s="20">
        <f>M19+N19</f>
        <v>32607.23</v>
      </c>
      <c r="M19" s="20">
        <v>0</v>
      </c>
      <c r="N19" s="20">
        <v>32607.23</v>
      </c>
      <c r="O19" s="20">
        <v>0</v>
      </c>
      <c r="P19" s="20">
        <v>2000000</v>
      </c>
      <c r="Q19" s="20">
        <v>2000000</v>
      </c>
      <c r="R19" s="20">
        <v>0</v>
      </c>
      <c r="S19" s="20">
        <v>0</v>
      </c>
    </row>
    <row r="20" spans="1:19" s="10" customFormat="1" ht="14.25">
      <c r="A20" s="42" t="s">
        <v>6</v>
      </c>
      <c r="B20" s="43"/>
      <c r="C20" s="44"/>
      <c r="D20" s="31">
        <f>D18+D19</f>
        <v>4000000</v>
      </c>
      <c r="E20" s="31">
        <f>E18+E19</f>
        <v>4000000</v>
      </c>
      <c r="F20" s="31">
        <f t="shared" ref="F20:S20" si="3">F18+F19</f>
        <v>0</v>
      </c>
      <c r="G20" s="31">
        <f t="shared" si="3"/>
        <v>0</v>
      </c>
      <c r="H20" s="31">
        <f t="shared" si="3"/>
        <v>2000000</v>
      </c>
      <c r="I20" s="31">
        <f t="shared" si="3"/>
        <v>200423.29</v>
      </c>
      <c r="J20" s="31">
        <f t="shared" si="3"/>
        <v>200423.29</v>
      </c>
      <c r="K20" s="31">
        <f t="shared" si="3"/>
        <v>0</v>
      </c>
      <c r="L20" s="31">
        <f t="shared" si="3"/>
        <v>200423.29</v>
      </c>
      <c r="M20" s="31">
        <f t="shared" si="3"/>
        <v>0</v>
      </c>
      <c r="N20" s="31">
        <f t="shared" si="3"/>
        <v>200423.29</v>
      </c>
      <c r="O20" s="31">
        <f t="shared" si="3"/>
        <v>0</v>
      </c>
      <c r="P20" s="31">
        <f t="shared" si="3"/>
        <v>4000000</v>
      </c>
      <c r="Q20" s="31">
        <f t="shared" si="3"/>
        <v>4000000</v>
      </c>
      <c r="R20" s="31">
        <f t="shared" si="3"/>
        <v>0</v>
      </c>
      <c r="S20" s="31">
        <f t="shared" si="3"/>
        <v>0</v>
      </c>
    </row>
    <row r="21" spans="1:19">
      <c r="A21" s="69" t="s">
        <v>14</v>
      </c>
      <c r="B21" s="70"/>
      <c r="C21" s="7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10" customFormat="1" ht="14.25">
      <c r="A22" s="42" t="s">
        <v>27</v>
      </c>
      <c r="B22" s="43"/>
      <c r="C22" s="44"/>
      <c r="D22" s="31">
        <f>D15+D20</f>
        <v>204000000</v>
      </c>
      <c r="E22" s="31">
        <f t="shared" ref="E22:S22" si="4">E15+E20</f>
        <v>204000000</v>
      </c>
      <c r="F22" s="31">
        <f t="shared" si="4"/>
        <v>0</v>
      </c>
      <c r="G22" s="31">
        <f t="shared" si="4"/>
        <v>0</v>
      </c>
      <c r="H22" s="31">
        <f t="shared" si="4"/>
        <v>112000000</v>
      </c>
      <c r="I22" s="31">
        <f>I15+I20</f>
        <v>17742461.25</v>
      </c>
      <c r="J22" s="31">
        <f t="shared" si="4"/>
        <v>17742461.25</v>
      </c>
      <c r="K22" s="31">
        <f t="shared" si="4"/>
        <v>0</v>
      </c>
      <c r="L22" s="31">
        <f t="shared" si="4"/>
        <v>127742461.25000001</v>
      </c>
      <c r="M22" s="31">
        <f t="shared" si="4"/>
        <v>110000000</v>
      </c>
      <c r="N22" s="31">
        <f t="shared" si="4"/>
        <v>17742461.25</v>
      </c>
      <c r="O22" s="31">
        <f t="shared" si="4"/>
        <v>0</v>
      </c>
      <c r="P22" s="31">
        <f t="shared" si="4"/>
        <v>204000000</v>
      </c>
      <c r="Q22" s="31">
        <f t="shared" si="4"/>
        <v>204000000</v>
      </c>
      <c r="R22" s="31">
        <f t="shared" si="4"/>
        <v>0</v>
      </c>
      <c r="S22" s="31">
        <f t="shared" si="4"/>
        <v>0</v>
      </c>
    </row>
    <row r="23" spans="1:19" s="10" customFormat="1" ht="14.25">
      <c r="A23" s="72" t="s">
        <v>28</v>
      </c>
      <c r="B23" s="73"/>
      <c r="C23" s="7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5" spans="1:19" ht="15.75">
      <c r="A25" s="58"/>
      <c r="B25" s="58"/>
      <c r="C25" s="58"/>
      <c r="D25" s="58"/>
    </row>
    <row r="26" spans="1:19" s="30" customFormat="1" ht="15.75">
      <c r="A26" s="30" t="s">
        <v>108</v>
      </c>
      <c r="L26" s="30" t="s">
        <v>105</v>
      </c>
    </row>
    <row r="27" spans="1:19" s="30" customFormat="1" ht="15.75"/>
    <row r="28" spans="1:19" s="30" customFormat="1" ht="15.75"/>
    <row r="29" spans="1:19" s="30" customFormat="1" ht="15.75">
      <c r="A29" s="30" t="s">
        <v>68</v>
      </c>
      <c r="L29" s="30" t="s">
        <v>69</v>
      </c>
    </row>
  </sheetData>
  <mergeCells count="27">
    <mergeCell ref="A25:D25"/>
    <mergeCell ref="A21:C21"/>
    <mergeCell ref="A20:C20"/>
    <mergeCell ref="A23:C23"/>
    <mergeCell ref="A22:C22"/>
    <mergeCell ref="A8:S8"/>
    <mergeCell ref="A16:C16"/>
    <mergeCell ref="A15:C15"/>
    <mergeCell ref="A17:S17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view="pageBreakPreview" zoomScale="60" zoomScaleNormal="70" workbookViewId="0">
      <pane xSplit="3" ySplit="6" topLeftCell="D19" activePane="bottomRight" state="frozen"/>
      <selection pane="topRight" activeCell="D1" sqref="D1"/>
      <selection pane="bottomLeft" activeCell="A8" sqref="A8"/>
      <selection pane="bottomRight" activeCell="P26" sqref="P26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12.71093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2.7109375" style="1" customWidth="1"/>
    <col min="10" max="10" width="15.5703125" style="1" customWidth="1"/>
    <col min="11" max="11" width="9" style="1" bestFit="1" customWidth="1"/>
    <col min="12" max="12" width="12" style="1" customWidth="1"/>
    <col min="13" max="13" width="13.28515625" style="1" customWidth="1"/>
    <col min="14" max="14" width="12.28515625" style="1" customWidth="1"/>
    <col min="15" max="17" width="9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59" t="s">
        <v>32</v>
      </c>
      <c r="W1" s="59"/>
    </row>
    <row r="2" spans="1:23" ht="47.45" customHeight="1">
      <c r="D2" s="60" t="s">
        <v>96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4" spans="1:23" ht="48" customHeight="1">
      <c r="A4" s="51" t="s">
        <v>2</v>
      </c>
      <c r="B4" s="51" t="s">
        <v>21</v>
      </c>
      <c r="C4" s="51" t="s">
        <v>22</v>
      </c>
      <c r="D4" s="51" t="s">
        <v>53</v>
      </c>
      <c r="E4" s="51"/>
      <c r="F4" s="51"/>
      <c r="G4" s="51"/>
      <c r="H4" s="75" t="s">
        <v>29</v>
      </c>
      <c r="I4" s="55" t="s">
        <v>26</v>
      </c>
      <c r="J4" s="56"/>
      <c r="K4" s="57"/>
      <c r="L4" s="51" t="s">
        <v>31</v>
      </c>
      <c r="M4" s="51"/>
      <c r="N4" s="51"/>
      <c r="O4" s="51"/>
      <c r="P4" s="51" t="s">
        <v>30</v>
      </c>
      <c r="Q4" s="51"/>
      <c r="R4" s="51"/>
      <c r="S4" s="51"/>
      <c r="T4" s="55" t="s">
        <v>97</v>
      </c>
      <c r="U4" s="56"/>
      <c r="V4" s="56"/>
      <c r="W4" s="57"/>
    </row>
    <row r="5" spans="1:23">
      <c r="A5" s="51"/>
      <c r="B5" s="51"/>
      <c r="C5" s="51"/>
      <c r="D5" s="41" t="s">
        <v>6</v>
      </c>
      <c r="E5" s="51" t="s">
        <v>1</v>
      </c>
      <c r="F5" s="51"/>
      <c r="G5" s="51"/>
      <c r="H5" s="76"/>
      <c r="I5" s="61" t="s">
        <v>6</v>
      </c>
      <c r="J5" s="45" t="s">
        <v>1</v>
      </c>
      <c r="K5" s="47"/>
      <c r="L5" s="41" t="s">
        <v>6</v>
      </c>
      <c r="M5" s="51" t="s">
        <v>1</v>
      </c>
      <c r="N5" s="51"/>
      <c r="O5" s="51"/>
      <c r="P5" s="41" t="s">
        <v>6</v>
      </c>
      <c r="Q5" s="51" t="s">
        <v>1</v>
      </c>
      <c r="R5" s="51"/>
      <c r="S5" s="51"/>
      <c r="T5" s="41" t="s">
        <v>6</v>
      </c>
      <c r="U5" s="51" t="s">
        <v>1</v>
      </c>
      <c r="V5" s="51"/>
      <c r="W5" s="51"/>
    </row>
    <row r="6" spans="1:23" ht="60" customHeight="1">
      <c r="A6" s="51"/>
      <c r="B6" s="51"/>
      <c r="C6" s="51"/>
      <c r="D6" s="41"/>
      <c r="E6" s="15" t="s">
        <v>7</v>
      </c>
      <c r="F6" s="15" t="s">
        <v>8</v>
      </c>
      <c r="G6" s="15" t="s">
        <v>24</v>
      </c>
      <c r="H6" s="77"/>
      <c r="I6" s="62"/>
      <c r="J6" s="15" t="s">
        <v>8</v>
      </c>
      <c r="K6" s="15" t="s">
        <v>24</v>
      </c>
      <c r="L6" s="41"/>
      <c r="M6" s="15" t="s">
        <v>7</v>
      </c>
      <c r="N6" s="15" t="s">
        <v>8</v>
      </c>
      <c r="O6" s="15" t="s">
        <v>24</v>
      </c>
      <c r="P6" s="41"/>
      <c r="Q6" s="15" t="s">
        <v>7</v>
      </c>
      <c r="R6" s="15" t="s">
        <v>8</v>
      </c>
      <c r="S6" s="15" t="s">
        <v>24</v>
      </c>
      <c r="T6" s="41"/>
      <c r="U6" s="15" t="s">
        <v>7</v>
      </c>
      <c r="V6" s="15" t="s">
        <v>8</v>
      </c>
      <c r="W6" s="15" t="s">
        <v>24</v>
      </c>
    </row>
    <row r="7" spans="1:23" s="13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spans="1:23">
      <c r="A8" s="3"/>
      <c r="B8" s="83" t="s">
        <v>82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0" customFormat="1" ht="14.25">
      <c r="A11" s="79" t="s">
        <v>6</v>
      </c>
      <c r="B11" s="79"/>
      <c r="C11" s="7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78" t="s">
        <v>13</v>
      </c>
      <c r="B12" s="78"/>
      <c r="C12" s="7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83" t="s">
        <v>83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229.5" customHeight="1">
      <c r="A14" s="35" t="s">
        <v>56</v>
      </c>
      <c r="B14" s="6" t="s">
        <v>109</v>
      </c>
      <c r="C14" s="35" t="s">
        <v>110</v>
      </c>
      <c r="D14" s="11"/>
      <c r="E14" s="11"/>
      <c r="F14" s="11"/>
      <c r="G14" s="11"/>
      <c r="H14" s="11">
        <v>35000000</v>
      </c>
      <c r="I14" s="11">
        <f>J14</f>
        <v>0</v>
      </c>
      <c r="J14" s="11">
        <v>0</v>
      </c>
      <c r="K14" s="11"/>
      <c r="L14" s="11">
        <f>M14+N14</f>
        <v>0</v>
      </c>
      <c r="M14" s="11">
        <v>0</v>
      </c>
      <c r="N14" s="11">
        <v>0</v>
      </c>
      <c r="O14" s="11"/>
      <c r="P14" s="11">
        <v>0</v>
      </c>
      <c r="Q14" s="11">
        <v>0</v>
      </c>
      <c r="R14" s="11">
        <v>0</v>
      </c>
      <c r="S14" s="11"/>
      <c r="T14" s="11">
        <f>U14+V14</f>
        <v>35000000</v>
      </c>
      <c r="U14" s="11">
        <v>35000000</v>
      </c>
      <c r="V14" s="11"/>
      <c r="W14" s="11"/>
    </row>
    <row r="15" spans="1:23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0" customFormat="1">
      <c r="A16" s="79" t="s">
        <v>6</v>
      </c>
      <c r="B16" s="79"/>
      <c r="C16" s="79"/>
      <c r="D16" s="12"/>
      <c r="E16" s="12"/>
      <c r="F16" s="12"/>
      <c r="G16" s="12"/>
      <c r="H16" s="12">
        <f>H14</f>
        <v>35000000</v>
      </c>
      <c r="I16" s="11">
        <f>I14</f>
        <v>0</v>
      </c>
      <c r="J16" s="12">
        <v>0</v>
      </c>
      <c r="K16" s="12"/>
      <c r="L16" s="12">
        <f>L14</f>
        <v>0</v>
      </c>
      <c r="M16" s="12">
        <v>0</v>
      </c>
      <c r="N16" s="12">
        <v>0</v>
      </c>
      <c r="O16" s="12"/>
      <c r="P16" s="12">
        <f>P14</f>
        <v>0</v>
      </c>
      <c r="Q16" s="12">
        <v>0</v>
      </c>
      <c r="R16" s="12">
        <v>0</v>
      </c>
      <c r="S16" s="12"/>
      <c r="T16" s="12">
        <f>T14</f>
        <v>35000000</v>
      </c>
      <c r="U16" s="12">
        <f>U14</f>
        <v>35000000</v>
      </c>
      <c r="V16" s="12">
        <f>V14</f>
        <v>0</v>
      </c>
      <c r="W16" s="12"/>
    </row>
    <row r="17" spans="1:24">
      <c r="A17" s="78" t="s">
        <v>14</v>
      </c>
      <c r="B17" s="78"/>
      <c r="C17" s="7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4">
      <c r="A18" s="55" t="s">
        <v>84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</row>
    <row r="19" spans="1:24">
      <c r="A19" s="17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91</v>
      </c>
      <c r="P19" s="11"/>
      <c r="Q19" s="11"/>
      <c r="R19" s="11"/>
      <c r="S19" s="11"/>
      <c r="T19" s="11"/>
      <c r="U19" s="11"/>
      <c r="V19" s="11"/>
      <c r="W19" s="11"/>
    </row>
    <row r="20" spans="1:24">
      <c r="A20" s="17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4" s="10" customFormat="1" ht="14.25">
      <c r="A21" s="79" t="s">
        <v>6</v>
      </c>
      <c r="B21" s="79"/>
      <c r="C21" s="79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4">
      <c r="A22" s="78" t="s">
        <v>15</v>
      </c>
      <c r="B22" s="78"/>
      <c r="C22" s="7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4">
      <c r="A23" s="80" t="s">
        <v>85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</row>
    <row r="24" spans="1:24" ht="150">
      <c r="A24" s="14" t="s">
        <v>70</v>
      </c>
      <c r="B24" s="23" t="s">
        <v>71</v>
      </c>
      <c r="C24" s="23" t="s">
        <v>72</v>
      </c>
      <c r="D24" s="29">
        <f>E24</f>
        <v>500000</v>
      </c>
      <c r="E24" s="21">
        <v>500000</v>
      </c>
      <c r="F24" s="21"/>
      <c r="G24" s="21"/>
      <c r="H24" s="21"/>
      <c r="I24" s="36">
        <f>J24</f>
        <v>13524.59</v>
      </c>
      <c r="J24" s="36">
        <v>13524.59</v>
      </c>
      <c r="K24" s="36"/>
      <c r="L24" s="36">
        <f>M24+N24</f>
        <v>513524.59</v>
      </c>
      <c r="M24" s="36">
        <v>500000</v>
      </c>
      <c r="N24" s="36">
        <v>13524.59</v>
      </c>
      <c r="O24" s="21"/>
      <c r="P24" s="21"/>
      <c r="Q24" s="21"/>
      <c r="R24" s="21"/>
      <c r="S24" s="21"/>
      <c r="T24" s="21">
        <f>U24+V24</f>
        <v>0</v>
      </c>
      <c r="U24" s="21">
        <v>0</v>
      </c>
      <c r="V24" s="21">
        <v>0</v>
      </c>
      <c r="W24" s="21"/>
      <c r="X24" s="24"/>
    </row>
    <row r="25" spans="1:24" ht="150">
      <c r="A25" s="14" t="s">
        <v>70</v>
      </c>
      <c r="B25" s="23" t="s">
        <v>73</v>
      </c>
      <c r="C25" s="23" t="s">
        <v>74</v>
      </c>
      <c r="D25" s="29">
        <f>E25</f>
        <v>1000000</v>
      </c>
      <c r="E25" s="21">
        <v>1000000</v>
      </c>
      <c r="F25" s="21"/>
      <c r="G25" s="21"/>
      <c r="H25" s="21"/>
      <c r="I25" s="36">
        <f>J25</f>
        <v>30768.44</v>
      </c>
      <c r="J25" s="36">
        <v>30768.44</v>
      </c>
      <c r="K25" s="36"/>
      <c r="L25" s="36">
        <f>M25+N25</f>
        <v>30768.44</v>
      </c>
      <c r="M25" s="36"/>
      <c r="N25" s="36">
        <v>30768.44</v>
      </c>
      <c r="O25" s="21"/>
      <c r="P25" s="21"/>
      <c r="Q25" s="21"/>
      <c r="R25" s="21"/>
      <c r="S25" s="21"/>
      <c r="T25" s="21">
        <f>U25+V25</f>
        <v>1000000</v>
      </c>
      <c r="U25" s="21">
        <v>1000000</v>
      </c>
      <c r="V25" s="21">
        <f>J25-N25</f>
        <v>0</v>
      </c>
      <c r="W25" s="21"/>
      <c r="X25" s="24"/>
    </row>
    <row r="26" spans="1:24" ht="150">
      <c r="A26" s="34" t="s">
        <v>70</v>
      </c>
      <c r="B26" s="23" t="s">
        <v>98</v>
      </c>
      <c r="C26" s="23" t="s">
        <v>99</v>
      </c>
      <c r="D26" s="22"/>
      <c r="E26" s="22"/>
      <c r="F26" s="22"/>
      <c r="G26" s="22"/>
      <c r="H26" s="22">
        <v>500000</v>
      </c>
      <c r="I26" s="22">
        <f>J26</f>
        <v>34.15</v>
      </c>
      <c r="J26" s="22">
        <v>34.15</v>
      </c>
      <c r="K26" s="22"/>
      <c r="L26" s="22">
        <f>M26+N26</f>
        <v>34.15</v>
      </c>
      <c r="M26" s="22"/>
      <c r="N26" s="22">
        <v>34.15</v>
      </c>
      <c r="O26" s="22"/>
      <c r="P26" s="22"/>
      <c r="Q26" s="22"/>
      <c r="R26" s="22"/>
      <c r="S26" s="22"/>
      <c r="T26" s="22">
        <f>U26+V26</f>
        <v>500000</v>
      </c>
      <c r="U26" s="22">
        <v>500000</v>
      </c>
      <c r="V26" s="22">
        <f>J26-N26</f>
        <v>0</v>
      </c>
      <c r="W26" s="22"/>
    </row>
    <row r="27" spans="1:24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4">
      <c r="A28" s="79" t="s">
        <v>6</v>
      </c>
      <c r="B28" s="79"/>
      <c r="C28" s="79"/>
      <c r="D28" s="11">
        <f>D24+D25</f>
        <v>1500000</v>
      </c>
      <c r="E28" s="11">
        <f>E24+E25</f>
        <v>1500000</v>
      </c>
      <c r="F28" s="11">
        <f t="shared" ref="F28:W28" si="0">F24+F25</f>
        <v>0</v>
      </c>
      <c r="G28" s="11">
        <f t="shared" si="0"/>
        <v>0</v>
      </c>
      <c r="H28" s="11">
        <f>H24+H25+H26</f>
        <v>500000</v>
      </c>
      <c r="I28" s="11">
        <f>I24+I25+I26</f>
        <v>44327.18</v>
      </c>
      <c r="J28" s="11">
        <f>J24+J25+J26</f>
        <v>44327.18</v>
      </c>
      <c r="K28" s="11">
        <f t="shared" si="0"/>
        <v>0</v>
      </c>
      <c r="L28" s="11">
        <f>L24+L25+L26</f>
        <v>544327.18000000005</v>
      </c>
      <c r="M28" s="11">
        <f>M24+M25+M26</f>
        <v>500000</v>
      </c>
      <c r="N28" s="11">
        <f>N24+N25+N26</f>
        <v>44327.18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>T24+T25+T26</f>
        <v>1500000</v>
      </c>
      <c r="U28" s="11">
        <f>U24+U25+U26</f>
        <v>1500000</v>
      </c>
      <c r="V28" s="11">
        <f>V24+V25+V26</f>
        <v>0</v>
      </c>
      <c r="W28" s="11">
        <f t="shared" si="0"/>
        <v>0</v>
      </c>
    </row>
    <row r="29" spans="1:24">
      <c r="A29" s="78" t="s">
        <v>33</v>
      </c>
      <c r="B29" s="78"/>
      <c r="C29" s="7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4" s="10" customFormat="1" ht="14.25">
      <c r="A30" s="79" t="s">
        <v>34</v>
      </c>
      <c r="B30" s="79"/>
      <c r="C30" s="79"/>
      <c r="D30" s="12">
        <f>D11+D16+D21+D28</f>
        <v>1500000</v>
      </c>
      <c r="E30" s="12">
        <f>E11+E16+E21+E28</f>
        <v>1500000</v>
      </c>
      <c r="F30" s="12">
        <f t="shared" ref="F30:W30" si="1">F11+F16+F21+F28</f>
        <v>0</v>
      </c>
      <c r="G30" s="12">
        <f t="shared" si="1"/>
        <v>0</v>
      </c>
      <c r="H30" s="12">
        <f t="shared" si="1"/>
        <v>35500000</v>
      </c>
      <c r="I30" s="12">
        <f t="shared" si="1"/>
        <v>44327.18</v>
      </c>
      <c r="J30" s="12">
        <f t="shared" si="1"/>
        <v>44327.18</v>
      </c>
      <c r="K30" s="12">
        <f t="shared" si="1"/>
        <v>0</v>
      </c>
      <c r="L30" s="12">
        <f t="shared" si="1"/>
        <v>544327.18000000005</v>
      </c>
      <c r="M30" s="12">
        <f t="shared" si="1"/>
        <v>500000</v>
      </c>
      <c r="N30" s="12">
        <f t="shared" si="1"/>
        <v>44327.18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36500000</v>
      </c>
      <c r="U30" s="12">
        <f t="shared" si="1"/>
        <v>36500000</v>
      </c>
      <c r="V30" s="12">
        <f t="shared" si="1"/>
        <v>0</v>
      </c>
      <c r="W30" s="12">
        <f t="shared" si="1"/>
        <v>0</v>
      </c>
    </row>
    <row r="31" spans="1:24" ht="25.9" customHeight="1">
      <c r="A31" s="79" t="s">
        <v>35</v>
      </c>
      <c r="B31" s="78"/>
      <c r="C31" s="78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>
      <c r="A32" s="1" t="s">
        <v>18</v>
      </c>
    </row>
    <row r="33" spans="1:16">
      <c r="A33" s="1" t="s">
        <v>78</v>
      </c>
    </row>
    <row r="34" spans="1:16">
      <c r="A34" s="1" t="s">
        <v>86</v>
      </c>
    </row>
    <row r="36" spans="1:16" ht="15.75">
      <c r="A36" s="58"/>
      <c r="B36" s="58"/>
      <c r="C36" s="58"/>
    </row>
    <row r="37" spans="1:16" s="30" customFormat="1" ht="15.75">
      <c r="A37" s="30" t="s">
        <v>108</v>
      </c>
      <c r="P37" s="30" t="s">
        <v>105</v>
      </c>
    </row>
    <row r="38" spans="1:16" s="30" customFormat="1" ht="15.75"/>
    <row r="39" spans="1:16" s="30" customFormat="1" ht="15.75"/>
    <row r="40" spans="1:16" s="30" customFormat="1" ht="15.75">
      <c r="A40" s="30" t="s">
        <v>68</v>
      </c>
      <c r="P40" s="30" t="s">
        <v>69</v>
      </c>
    </row>
  </sheetData>
  <mergeCells count="36">
    <mergeCell ref="A36:C36"/>
    <mergeCell ref="B8:W8"/>
    <mergeCell ref="A12:C12"/>
    <mergeCell ref="A11:C11"/>
    <mergeCell ref="C4:C6"/>
    <mergeCell ref="B4:B6"/>
    <mergeCell ref="A4:A6"/>
    <mergeCell ref="D4:G4"/>
    <mergeCell ref="E5:G5"/>
    <mergeCell ref="J5:K5"/>
    <mergeCell ref="L4:O4"/>
    <mergeCell ref="M5:O5"/>
    <mergeCell ref="D5:D6"/>
    <mergeCell ref="A31:C31"/>
    <mergeCell ref="A30:C30"/>
    <mergeCell ref="A13:W13"/>
    <mergeCell ref="A29:C29"/>
    <mergeCell ref="A28:C28"/>
    <mergeCell ref="V1:W1"/>
    <mergeCell ref="A18:W18"/>
    <mergeCell ref="A22:C22"/>
    <mergeCell ref="A21:C21"/>
    <mergeCell ref="A23:W23"/>
    <mergeCell ref="P4:S4"/>
    <mergeCell ref="P5:P6"/>
    <mergeCell ref="Q5:S5"/>
    <mergeCell ref="T4:W4"/>
    <mergeCell ref="T5:T6"/>
    <mergeCell ref="U5:W5"/>
    <mergeCell ref="I4:K4"/>
    <mergeCell ref="I5:I6"/>
    <mergeCell ref="D2:W2"/>
    <mergeCell ref="H4:H6"/>
    <mergeCell ref="L5:L6"/>
    <mergeCell ref="A17:C17"/>
    <mergeCell ref="A16:C16"/>
  </mergeCells>
  <pageMargins left="0.70866141732283472" right="0.70866141732283472" top="0.74803149606299213" bottom="0.74803149606299213" header="0.31496062992125984" footer="0.31496062992125984"/>
  <pageSetup paperSize="9" scale="34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K31" sqref="K31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5" t="s">
        <v>87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8" t="s">
        <v>13</v>
      </c>
      <c r="B10" s="49"/>
      <c r="C10" s="49"/>
      <c r="D10" s="50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5" t="s">
        <v>88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8" t="s">
        <v>14</v>
      </c>
      <c r="B15" s="49"/>
      <c r="C15" s="49"/>
      <c r="D15" s="50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84" t="s">
        <v>51</v>
      </c>
      <c r="B17" s="85"/>
      <c r="C17" s="85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89</v>
      </c>
    </row>
    <row r="21" spans="1:14">
      <c r="A21" s="1" t="s">
        <v>90</v>
      </c>
    </row>
    <row r="23" spans="1:14" ht="15.75">
      <c r="A23" s="58"/>
      <c r="B23" s="58"/>
      <c r="C23" s="58"/>
      <c r="D23" s="38"/>
    </row>
    <row r="24" spans="1:14" s="30" customFormat="1" ht="15.75">
      <c r="A24" s="30" t="s">
        <v>108</v>
      </c>
      <c r="L24" s="30" t="s">
        <v>105</v>
      </c>
    </row>
    <row r="25" spans="1:14" s="30" customFormat="1" ht="15.75"/>
    <row r="26" spans="1:14" s="30" customFormat="1" ht="15.75"/>
    <row r="27" spans="1:14" s="30" customFormat="1" ht="15.75"/>
    <row r="28" spans="1:14" s="30" customFormat="1" ht="15.75">
      <c r="A28" s="30" t="s">
        <v>68</v>
      </c>
      <c r="L28" s="30" t="s">
        <v>69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2016-08-04T04:20:25Z</dcterms:modified>
</cp:coreProperties>
</file>