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4"/>
  </bookViews>
  <sheets>
    <sheet name="Форма 1" sheetId="2" r:id="rId1"/>
    <sheet name="Форма 2" sheetId="3" r:id="rId2"/>
    <sheet name="Форма 3" sheetId="4" r:id="rId3"/>
    <sheet name="Форма 4" sheetId="5" r:id="rId4"/>
    <sheet name="форма 5" sheetId="6" r:id="rId5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3'!$A$1:$W$37</definedName>
    <definedName name="_xlnm.Print_Area" localSheetId="4">'форма 5'!$A$1:$C$33</definedName>
  </definedNames>
  <calcPr calcId="125725"/>
</workbook>
</file>

<file path=xl/calcChain.xml><?xml version="1.0" encoding="utf-8"?>
<calcChain xmlns="http://schemas.openxmlformats.org/spreadsheetml/2006/main">
  <c r="U24" i="4"/>
  <c r="V21"/>
  <c r="T21" s="1"/>
  <c r="V20"/>
  <c r="T20" s="1"/>
  <c r="T24" s="1"/>
  <c r="V22"/>
  <c r="V23"/>
  <c r="T23" s="1"/>
  <c r="J13" i="3"/>
  <c r="H13"/>
  <c r="N13"/>
  <c r="M13"/>
  <c r="P13"/>
  <c r="Q13"/>
  <c r="P11"/>
  <c r="L11"/>
  <c r="I11"/>
  <c r="T22" i="4"/>
  <c r="J24"/>
  <c r="J26" s="1"/>
  <c r="Q24"/>
  <c r="R24"/>
  <c r="R26" s="1"/>
  <c r="P24"/>
  <c r="N24"/>
  <c r="M24"/>
  <c r="M26" s="1"/>
  <c r="E24"/>
  <c r="D24"/>
  <c r="Q17" i="3"/>
  <c r="P17"/>
  <c r="N17"/>
  <c r="J17"/>
  <c r="E17"/>
  <c r="D17"/>
  <c r="D19" s="1"/>
  <c r="D16"/>
  <c r="E13"/>
  <c r="D13"/>
  <c r="L20" i="4"/>
  <c r="I20"/>
  <c r="L22"/>
  <c r="I22"/>
  <c r="I10" i="3"/>
  <c r="L23" i="4"/>
  <c r="I23"/>
  <c r="K26"/>
  <c r="O26"/>
  <c r="Q26"/>
  <c r="S26"/>
  <c r="W26"/>
  <c r="L10" i="3"/>
  <c r="L13" s="1"/>
  <c r="B27" i="6"/>
  <c r="B26"/>
  <c r="B14"/>
  <c r="B10"/>
  <c r="N26" i="4" l="1"/>
  <c r="B24" i="6"/>
  <c r="L19" i="4"/>
  <c r="L24" s="1"/>
  <c r="P26"/>
  <c r="U26"/>
  <c r="L16" i="3"/>
  <c r="L17" s="1"/>
  <c r="I16"/>
  <c r="I17" s="1"/>
  <c r="V19" i="4"/>
  <c r="V24" s="1"/>
  <c r="I19"/>
  <c r="I24" s="1"/>
  <c r="L12" i="3"/>
  <c r="I12"/>
  <c r="I13" s="1"/>
  <c r="P9"/>
  <c r="L9"/>
  <c r="I9"/>
  <c r="L26" i="4" l="1"/>
  <c r="V26"/>
  <c r="I26"/>
  <c r="T19"/>
  <c r="D26"/>
  <c r="F26"/>
  <c r="G26"/>
  <c r="H26"/>
  <c r="E26"/>
  <c r="H19" i="3"/>
  <c r="N19"/>
  <c r="S19"/>
  <c r="E19"/>
  <c r="T26" i="4" l="1"/>
  <c r="K19" i="3"/>
  <c r="O19"/>
  <c r="R19"/>
  <c r="F19"/>
  <c r="G19"/>
  <c r="P19"/>
  <c r="L19"/>
  <c r="I19"/>
  <c r="Q19"/>
  <c r="J19"/>
  <c r="M19"/>
</calcChain>
</file>

<file path=xl/sharedStrings.xml><?xml version="1.0" encoding="utf-8"?>
<sst xmlns="http://schemas.openxmlformats.org/spreadsheetml/2006/main" count="244" uniqueCount="135">
  <si>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</si>
  <si>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</si>
  <si>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</si>
  <si>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</si>
  <si>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</si>
  <si>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</si>
  <si>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</si>
  <si>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</si>
  <si>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</si>
  <si>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</si>
  <si>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</si>
  <si>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</si>
  <si>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</si>
  <si>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</si>
  <si>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</si>
  <si>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</si>
  <si>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</si>
  <si>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</si>
  <si>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</si>
  <si>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</si>
  <si>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</si>
  <si>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</si>
  <si>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</si>
  <si>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</si>
  <si>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</si>
  <si>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</si>
  <si>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</si>
  <si>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</si>
  <si>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</si>
  <si>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</si>
  <si>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</si>
  <si>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</si>
  <si>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</si>
  <si>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</si>
  <si>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</si>
  <si>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</si>
  <si>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</si>
  <si>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</si>
  <si>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</si>
  <si>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</si>
  <si>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</si>
  <si>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</si>
  <si>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</si>
  <si>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</si>
  <si>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</si>
  <si>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</si>
  <si>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</si>
  <si>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</si>
  <si>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</si>
  <si>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</si>
  <si>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</si>
  <si>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</si>
  <si>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</si>
  <si>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</si>
  <si>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</si>
  <si>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</si>
  <si>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</si>
  <si>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</si>
  <si>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</si>
  <si>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</si>
  <si>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</si>
  <si>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</si>
  <si>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</si>
  <si>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</si>
  <si>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</si>
  <si>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</si>
  <si>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</si>
  <si>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</si>
  <si>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</si>
  <si>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</si>
  <si>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</si>
  <si>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</si>
  <si>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 </t>
  </si>
  <si>
    <t>ПАО Банк "ВТБ" муниципальный контракт № 0818300019916000005-0196875-01 от 14.03.2016</t>
  </si>
  <si>
    <t xml:space="preserve"> 53 млн. рублей, 13,92%, со сроком возврата 11.03.2017г</t>
  </si>
  <si>
    <t>ПАО  "Крайинвестбанк" муниципальный контракт № 0818300019916000016-0196875-01 от 23.05.2016</t>
  </si>
  <si>
    <t xml:space="preserve"> 57 млн. рублей, 12,94715749%, со сроком возврата 23.05.2017г</t>
  </si>
  <si>
    <t>договор № 64 от 30.05.2016г.о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</si>
  <si>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5.06.2017г</t>
  </si>
  <si>
    <t>ПАО "Крайинвестбанк" муниципальный контракт от 14 июня 2016 года № 0318300091116000005-0115389-01</t>
  </si>
  <si>
    <t>Сумма кредита составляет 2000000,0  (два миллиона) рублей, проценты за пользование кредитом - 14,554%, срок возврата не позднее 14.06.2017г.</t>
  </si>
  <si>
    <t>Начальник  ФУ администрации МО Тимашевский район</t>
  </si>
  <si>
    <t>О.Г.Баженова</t>
  </si>
  <si>
    <t>Начальник ФУ администрации МО Тимашевский район</t>
  </si>
  <si>
    <t>ПАО  "Сбербанк" муниципальный контракт № 0818300019916000058-0196875-01 от 16.09.2016</t>
  </si>
  <si>
    <t>90 млн. рублей, 11,4158%,  со сроком возврата 15.09.2017г</t>
  </si>
  <si>
    <t>Форма № 5</t>
  </si>
  <si>
    <t>Долговые обязательства</t>
  </si>
  <si>
    <t>Объем долга</t>
  </si>
  <si>
    <t>1. Объем обязательств по муниципальным гарантиям, всего</t>
  </si>
  <si>
    <t>1.1. Гарантии, предоставленные от имени городского округа, муниципального района, всего</t>
  </si>
  <si>
    <t>1.2. Гарантии, предоставленные от имени поселений, всего</t>
  </si>
  <si>
    <t>2. Иные долговые обязательства (поручительства), всего</t>
  </si>
  <si>
    <t>3. Объем основного долга по кредитам, полученным от кредитных организаций, всего</t>
  </si>
  <si>
    <t>3.1. Объем основного долга по кредитам, полученным от кредитных организаций городским округом, муниципальным районом, всего</t>
  </si>
  <si>
    <t>3.2. Объем основного долга по кредитам, полученным от кредитных организаций поселениями, всего</t>
  </si>
  <si>
    <t>4. Объем основного долга по бюджетным кредитам, привлеченным в местный бюджет, всего</t>
  </si>
  <si>
    <t>4.1. Объем основного долга по бюджетным кредитам, привлеченным в бюджет городского округа, муниципального района из федерального бюджета, всего</t>
  </si>
  <si>
    <t>4.2. Объем основного долга по бюджетным кредитам, привлеченным в бюджет городского округа, муниципального района из краевого бюджета, всего</t>
  </si>
  <si>
    <t>4.3. Объем основного долга по бюджетным кредитам, привлеченным в бюджеты поселений из краевого бюджета, всего</t>
  </si>
  <si>
    <t>4.4. Объем основного долга по бюджетным кредитам, привлеченным в бюджеты поселений из местного бюджета, всего</t>
  </si>
  <si>
    <t>5. Номинальная сумма долга по муниципальным ценным бумагам, всего</t>
  </si>
  <si>
    <t>5.1. Номинальная сумма долга по муниципальным ценным бумагам городского округа, муниципального района, всего</t>
  </si>
  <si>
    <t>5.2. Номинальная сумма долга по муниципальным ценным бумагам поселений, всего</t>
  </si>
  <si>
    <t>6. Объем муниципального долга, всего (1 + 2 + 3 + 4)</t>
  </si>
  <si>
    <t>6.1. Объем муниципального долга городского округа, муниципального района, всего</t>
  </si>
  <si>
    <t>6.2. Объем муниципального долга поселений, всего</t>
  </si>
  <si>
    <t>Тимашевский район  (Дербентское сп)</t>
  </si>
  <si>
    <t>договор № 115 от 25.10.2016г.о предоставлении администрации Дербентского с/п бюджетного кредита</t>
  </si>
  <si>
    <t>финансирование дефицита бюджета на сумму 180 000 руб., 0,1% со сроком возврата до 20.10.2017г</t>
  </si>
  <si>
    <t>договор № 124 от 25.11.2016г.о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</si>
  <si>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23.11.2017г</t>
  </si>
  <si>
    <t>Начальник отдела учета и отчетности</t>
  </si>
  <si>
    <t>Н.Н.Куненкова</t>
  </si>
  <si>
    <t>Тимашевский район  (Новоленинское сп)</t>
  </si>
  <si>
    <t>договор № 133 от 13.12.2016г.о предоставлении администрации Новоленинского с/п бюджетного кредита</t>
  </si>
  <si>
    <t>финансирование дефицита бюджета на сумму 500 000 руб., 0,1% со сроком возврата до 8.12.2017г</t>
  </si>
  <si>
    <t>Объем обязательств, обеспеченных гарантией, на    1 января 2017 года</t>
  </si>
  <si>
    <t>Остаток задолженности по кредиту на                                 1 января 2017 года, рублей</t>
  </si>
  <si>
    <t>Остаток задолженности по бюджетному кредиту на 1 января 2017 года, рублей</t>
  </si>
  <si>
    <t xml:space="preserve">     Н.Н.Куненкова</t>
  </si>
  <si>
    <t>ПАО  "Сбербанк" муниципальный контракт № 0818300019917000016-0196875-01 от 10.05.2017</t>
  </si>
  <si>
    <t xml:space="preserve"> 57 млн. рублей, 10,455%, со сроком возврата 10.05.2018г</t>
  </si>
  <si>
    <t>Тимашевский район/Медведовское сп</t>
  </si>
  <si>
    <t xml:space="preserve">Тимашевский район </t>
  </si>
  <si>
    <t>договор № 33 от 05.05.2017</t>
  </si>
  <si>
    <t>30 000 000 рублей, 0,1%, срок погашения 01.12.2017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</si>
  <si>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июля 2017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</si>
  <si>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июля 2017 года </t>
  </si>
  <si>
    <t>Остаток задолженности по кредиту на 1.07.2017,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</si>
  <si>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июля 2017 года </t>
  </si>
  <si>
    <t>Остаток задолженности по бюджетному кредиту на 1.07.2017, рублей</t>
  </si>
  <si>
    <t xml:space="preserve">Сведения о муниципальном долге муниципального образования Тимашевский район, а также поселений, входящих в состав Тимашевского района на 1 июля 2017 года </t>
  </si>
  <si>
    <t>договор № 49 от 25.05.2017г.о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</si>
  <si>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25.05.2018г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</si>
</sst>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4" fontId="2" fillId="0" borderId="1" xfId="0" applyNumberFormat="1" applyFont="1" applyFill="1" applyBorder="1"/>
    <xf numFmtId="4" fontId="5" fillId="0" borderId="0" xfId="0" applyNumberFormat="1" applyFont="1"/>
    <xf numFmtId="164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J13" activePane="bottomRight" state="frozen"/>
      <selection pane="topRight" activeCell="E1" sqref="E1"/>
      <selection pane="bottomLeft" activeCell="A7" sqref="A7"/>
      <selection pane="bottomRight" activeCell="J19" sqref="J19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38" t="s">
        <v>19</v>
      </c>
      <c r="S1" s="38"/>
    </row>
    <row r="2" spans="1:19" ht="40.9" customHeight="1">
      <c r="A2" s="4"/>
      <c r="B2" s="4"/>
      <c r="C2" s="4"/>
      <c r="D2" s="4"/>
      <c r="E2" s="39" t="s">
        <v>127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S3" s="16" t="s">
        <v>0</v>
      </c>
    </row>
    <row r="4" spans="1:19" ht="54.6" customHeight="1">
      <c r="A4" s="53" t="s">
        <v>2</v>
      </c>
      <c r="B4" s="53" t="s">
        <v>3</v>
      </c>
      <c r="C4" s="53" t="s">
        <v>4</v>
      </c>
      <c r="D4" s="53" t="s">
        <v>5</v>
      </c>
      <c r="E4" s="48" t="s">
        <v>117</v>
      </c>
      <c r="F4" s="49"/>
      <c r="G4" s="50"/>
      <c r="H4" s="48" t="s">
        <v>9</v>
      </c>
      <c r="I4" s="49"/>
      <c r="J4" s="50"/>
      <c r="K4" s="48" t="s">
        <v>10</v>
      </c>
      <c r="L4" s="49"/>
      <c r="M4" s="50"/>
      <c r="N4" s="48" t="s">
        <v>11</v>
      </c>
      <c r="O4" s="49"/>
      <c r="P4" s="50"/>
      <c r="Q4" s="48" t="s">
        <v>12</v>
      </c>
      <c r="R4" s="49"/>
      <c r="S4" s="50"/>
    </row>
    <row r="5" spans="1:19" ht="14.45" customHeight="1">
      <c r="A5" s="54"/>
      <c r="B5" s="54"/>
      <c r="C5" s="54"/>
      <c r="D5" s="54"/>
      <c r="E5" s="51" t="s">
        <v>6</v>
      </c>
      <c r="F5" s="52" t="s">
        <v>1</v>
      </c>
      <c r="G5" s="52"/>
      <c r="H5" s="51" t="s">
        <v>6</v>
      </c>
      <c r="I5" s="52" t="s">
        <v>1</v>
      </c>
      <c r="J5" s="52"/>
      <c r="K5" s="51" t="s">
        <v>6</v>
      </c>
      <c r="L5" s="52" t="s">
        <v>1</v>
      </c>
      <c r="M5" s="52"/>
      <c r="N5" s="51" t="s">
        <v>6</v>
      </c>
      <c r="O5" s="52" t="s">
        <v>1</v>
      </c>
      <c r="P5" s="52"/>
      <c r="Q5" s="51" t="s">
        <v>6</v>
      </c>
      <c r="R5" s="52" t="s">
        <v>1</v>
      </c>
      <c r="S5" s="52"/>
    </row>
    <row r="6" spans="1:19" ht="55.9" customHeight="1">
      <c r="A6" s="55"/>
      <c r="B6" s="55"/>
      <c r="C6" s="55"/>
      <c r="D6" s="55"/>
      <c r="E6" s="51"/>
      <c r="F6" s="15" t="s">
        <v>7</v>
      </c>
      <c r="G6" s="15" t="s">
        <v>8</v>
      </c>
      <c r="H6" s="51"/>
      <c r="I6" s="15" t="s">
        <v>7</v>
      </c>
      <c r="J6" s="15" t="s">
        <v>8</v>
      </c>
      <c r="K6" s="51"/>
      <c r="L6" s="15" t="s">
        <v>7</v>
      </c>
      <c r="M6" s="15" t="s">
        <v>8</v>
      </c>
      <c r="N6" s="51"/>
      <c r="O6" s="15" t="s">
        <v>7</v>
      </c>
      <c r="P6" s="15" t="s">
        <v>8</v>
      </c>
      <c r="Q6" s="51"/>
      <c r="R6" s="15" t="s">
        <v>7</v>
      </c>
      <c r="S6" s="15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0" t="s">
        <v>56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</row>
    <row r="9" spans="1:19">
      <c r="A9" s="3"/>
      <c r="B9" s="3"/>
      <c r="C9" s="3"/>
      <c r="D9" s="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3"/>
      <c r="B10" s="3"/>
      <c r="C10" s="3"/>
      <c r="D10" s="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7" customFormat="1" ht="14.25">
      <c r="A11" s="46" t="s">
        <v>6</v>
      </c>
      <c r="B11" s="47"/>
      <c r="C11" s="47"/>
      <c r="D11" s="47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>
      <c r="A12" s="43" t="s">
        <v>13</v>
      </c>
      <c r="B12" s="44"/>
      <c r="C12" s="44"/>
      <c r="D12" s="45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40" t="s">
        <v>57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</row>
    <row r="14" spans="1:19">
      <c r="A14" s="3"/>
      <c r="B14" s="3"/>
      <c r="C14" s="3"/>
      <c r="D14" s="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3"/>
      <c r="B15" s="3"/>
      <c r="C15" s="3"/>
      <c r="D15" s="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0" customFormat="1" ht="14.25">
      <c r="A16" s="46" t="s">
        <v>6</v>
      </c>
      <c r="B16" s="47"/>
      <c r="C16" s="47"/>
      <c r="D16" s="4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43" t="s">
        <v>14</v>
      </c>
      <c r="B17" s="44"/>
      <c r="C17" s="44"/>
      <c r="D17" s="4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40" t="s">
        <v>58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</row>
    <row r="19" spans="1:19">
      <c r="A19" s="3"/>
      <c r="B19" s="3"/>
      <c r="C19" s="3"/>
      <c r="D19" s="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>
      <c r="A20" s="3"/>
      <c r="B20" s="3"/>
      <c r="C20" s="3"/>
      <c r="D20" s="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s="10" customFormat="1" ht="14.25">
      <c r="A21" s="46" t="s">
        <v>6</v>
      </c>
      <c r="B21" s="47"/>
      <c r="C21" s="47"/>
      <c r="D21" s="4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43" t="s">
        <v>15</v>
      </c>
      <c r="B22" s="44"/>
      <c r="C22" s="44"/>
      <c r="D22" s="45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0" customFormat="1" ht="14.25">
      <c r="A23" s="46" t="s">
        <v>16</v>
      </c>
      <c r="B23" s="47"/>
      <c r="C23" s="47"/>
      <c r="D23" s="5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10" customFormat="1" ht="14.25">
      <c r="A24" s="46" t="s">
        <v>17</v>
      </c>
      <c r="B24" s="47"/>
      <c r="C24" s="47"/>
      <c r="D24" s="58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57"/>
      <c r="B30" s="57"/>
      <c r="C30" s="57"/>
      <c r="D30" s="57"/>
    </row>
    <row r="31" spans="1:19" s="20" customFormat="1" ht="15.75">
      <c r="A31" s="20" t="s">
        <v>81</v>
      </c>
      <c r="L31" s="20" t="s">
        <v>82</v>
      </c>
    </row>
    <row r="32" spans="1:19" s="20" customFormat="1" ht="15.75"/>
    <row r="33" spans="1:12" s="20" customFormat="1" ht="15.75"/>
    <row r="34" spans="1:12" s="20" customFormat="1" ht="15.75"/>
    <row r="35" spans="1:12" s="20" customFormat="1" ht="15.75">
      <c r="A35" s="56"/>
      <c r="B35" s="56"/>
      <c r="C35" s="56"/>
    </row>
    <row r="36" spans="1:12" s="20" customFormat="1" ht="15.75">
      <c r="A36" s="20" t="s">
        <v>112</v>
      </c>
      <c r="L36" s="20" t="s">
        <v>113</v>
      </c>
    </row>
    <row r="37" spans="1:12" s="20" customFormat="1" ht="15.7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"/>
  <sheetViews>
    <sheetView view="pageBreakPreview" zoomScale="70" zoomScaleNormal="70" zoomScaleSheetLayoutView="70" workbookViewId="0">
      <pane xSplit="3" ySplit="6" topLeftCell="G13" activePane="bottomRight" state="frozen"/>
      <selection pane="topRight" activeCell="D1" sqref="D1"/>
      <selection pane="bottomLeft" activeCell="A7" sqref="A7"/>
      <selection pane="bottomRight" activeCell="H16" sqref="H16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38" t="s">
        <v>20</v>
      </c>
      <c r="S1" s="38"/>
    </row>
    <row r="2" spans="1:19" ht="43.9" customHeight="1">
      <c r="D2" s="39" t="s">
        <v>128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19" ht="37.15" customHeight="1">
      <c r="A4" s="53" t="s">
        <v>2</v>
      </c>
      <c r="B4" s="53" t="s">
        <v>23</v>
      </c>
      <c r="C4" s="53" t="s">
        <v>22</v>
      </c>
      <c r="D4" s="48" t="s">
        <v>118</v>
      </c>
      <c r="E4" s="49"/>
      <c r="F4" s="49"/>
      <c r="G4" s="50"/>
      <c r="H4" s="61" t="s">
        <v>25</v>
      </c>
      <c r="I4" s="48" t="s">
        <v>26</v>
      </c>
      <c r="J4" s="49"/>
      <c r="K4" s="50"/>
      <c r="L4" s="48" t="s">
        <v>52</v>
      </c>
      <c r="M4" s="49"/>
      <c r="N4" s="49"/>
      <c r="O4" s="50"/>
      <c r="P4" s="48" t="s">
        <v>129</v>
      </c>
      <c r="Q4" s="49"/>
      <c r="R4" s="49"/>
      <c r="S4" s="50"/>
    </row>
    <row r="5" spans="1:19">
      <c r="A5" s="54"/>
      <c r="B5" s="54"/>
      <c r="C5" s="54"/>
      <c r="D5" s="59" t="s">
        <v>6</v>
      </c>
      <c r="E5" s="40" t="s">
        <v>1</v>
      </c>
      <c r="F5" s="41"/>
      <c r="G5" s="42"/>
      <c r="H5" s="62"/>
      <c r="I5" s="59" t="s">
        <v>6</v>
      </c>
      <c r="J5" s="40" t="s">
        <v>1</v>
      </c>
      <c r="K5" s="42"/>
      <c r="L5" s="59" t="s">
        <v>6</v>
      </c>
      <c r="M5" s="40" t="s">
        <v>1</v>
      </c>
      <c r="N5" s="41"/>
      <c r="O5" s="42"/>
      <c r="P5" s="59" t="s">
        <v>6</v>
      </c>
      <c r="Q5" s="40" t="s">
        <v>1</v>
      </c>
      <c r="R5" s="41"/>
      <c r="S5" s="42"/>
    </row>
    <row r="6" spans="1:19" ht="58.9" customHeight="1">
      <c r="A6" s="55"/>
      <c r="B6" s="55"/>
      <c r="C6" s="55"/>
      <c r="D6" s="60"/>
      <c r="E6" s="15" t="s">
        <v>7</v>
      </c>
      <c r="F6" s="15" t="s">
        <v>8</v>
      </c>
      <c r="G6" s="15" t="s">
        <v>24</v>
      </c>
      <c r="H6" s="63"/>
      <c r="I6" s="60"/>
      <c r="J6" s="15" t="s">
        <v>8</v>
      </c>
      <c r="K6" s="15" t="s">
        <v>24</v>
      </c>
      <c r="L6" s="60"/>
      <c r="M6" s="15" t="s">
        <v>7</v>
      </c>
      <c r="N6" s="15" t="s">
        <v>8</v>
      </c>
      <c r="O6" s="15" t="s">
        <v>24</v>
      </c>
      <c r="P6" s="60"/>
      <c r="Q6" s="15" t="s">
        <v>7</v>
      </c>
      <c r="R6" s="15" t="s">
        <v>8</v>
      </c>
      <c r="S6" s="15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4" t="s">
        <v>62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6"/>
    </row>
    <row r="9" spans="1:19" s="29" customFormat="1" ht="90">
      <c r="A9" s="26" t="s">
        <v>53</v>
      </c>
      <c r="B9" s="27" t="s">
        <v>73</v>
      </c>
      <c r="C9" s="27" t="s">
        <v>74</v>
      </c>
      <c r="D9" s="28">
        <v>53000000</v>
      </c>
      <c r="E9" s="28">
        <v>53000000</v>
      </c>
      <c r="F9" s="28"/>
      <c r="G9" s="28"/>
      <c r="H9" s="28"/>
      <c r="I9" s="28">
        <f t="shared" ref="I9:I12" si="0">J9</f>
        <v>525527.67000000004</v>
      </c>
      <c r="J9" s="28">
        <v>525527.67000000004</v>
      </c>
      <c r="K9" s="28"/>
      <c r="L9" s="28">
        <f>M9+N9</f>
        <v>53525527.670000002</v>
      </c>
      <c r="M9" s="28">
        <v>53000000</v>
      </c>
      <c r="N9" s="28">
        <v>525527.67000000004</v>
      </c>
      <c r="O9" s="28"/>
      <c r="P9" s="28">
        <f t="shared" ref="P9" si="1">Q9+R9</f>
        <v>0</v>
      </c>
      <c r="Q9" s="28">
        <v>0</v>
      </c>
      <c r="R9" s="28"/>
      <c r="S9" s="28"/>
    </row>
    <row r="10" spans="1:19" s="29" customFormat="1" ht="103.5" customHeight="1">
      <c r="A10" s="26" t="s">
        <v>53</v>
      </c>
      <c r="B10" s="27" t="s">
        <v>84</v>
      </c>
      <c r="C10" s="27" t="s">
        <v>85</v>
      </c>
      <c r="D10" s="28">
        <v>90000000</v>
      </c>
      <c r="E10" s="28">
        <v>90000000</v>
      </c>
      <c r="F10" s="28"/>
      <c r="G10" s="28"/>
      <c r="H10" s="28"/>
      <c r="I10" s="28">
        <f t="shared" si="0"/>
        <v>5094887.1900000004</v>
      </c>
      <c r="J10" s="28">
        <v>5094887.1900000004</v>
      </c>
      <c r="K10" s="28"/>
      <c r="L10" s="28">
        <f>M10+N10</f>
        <v>5094887.1900000004</v>
      </c>
      <c r="M10" s="28"/>
      <c r="N10" s="28">
        <v>5094887.1900000004</v>
      </c>
      <c r="O10" s="28"/>
      <c r="P10" s="28">
        <v>90000000</v>
      </c>
      <c r="Q10" s="28">
        <v>90000000</v>
      </c>
      <c r="R10" s="28"/>
      <c r="S10" s="28"/>
    </row>
    <row r="11" spans="1:19" s="29" customFormat="1" ht="103.5" customHeight="1">
      <c r="A11" s="26" t="s">
        <v>53</v>
      </c>
      <c r="B11" s="27" t="s">
        <v>121</v>
      </c>
      <c r="C11" s="27" t="s">
        <v>122</v>
      </c>
      <c r="D11" s="28"/>
      <c r="E11" s="28"/>
      <c r="F11" s="28"/>
      <c r="G11" s="28"/>
      <c r="H11" s="28">
        <v>57000000</v>
      </c>
      <c r="I11" s="28">
        <f>J11</f>
        <v>751041.37</v>
      </c>
      <c r="J11" s="28">
        <v>751041.37</v>
      </c>
      <c r="K11" s="28"/>
      <c r="L11" s="28">
        <f>M11+N11</f>
        <v>751041.37</v>
      </c>
      <c r="M11" s="28"/>
      <c r="N11" s="28">
        <v>751041.37</v>
      </c>
      <c r="O11" s="28"/>
      <c r="P11" s="28">
        <f>Q11</f>
        <v>57000000</v>
      </c>
      <c r="Q11" s="28">
        <v>57000000</v>
      </c>
      <c r="R11" s="28"/>
      <c r="S11" s="28"/>
    </row>
    <row r="12" spans="1:19" s="29" customFormat="1" ht="105">
      <c r="A12" s="26" t="s">
        <v>53</v>
      </c>
      <c r="B12" s="27" t="s">
        <v>75</v>
      </c>
      <c r="C12" s="27" t="s">
        <v>76</v>
      </c>
      <c r="D12" s="28">
        <v>57000000</v>
      </c>
      <c r="E12" s="28">
        <v>57000000</v>
      </c>
      <c r="F12" s="28"/>
      <c r="G12" s="28"/>
      <c r="H12" s="28"/>
      <c r="I12" s="28">
        <f t="shared" si="0"/>
        <v>2790201.12</v>
      </c>
      <c r="J12" s="28">
        <v>2790201.12</v>
      </c>
      <c r="K12" s="28"/>
      <c r="L12" s="28">
        <f>M12+N12</f>
        <v>59790201.119999997</v>
      </c>
      <c r="M12" s="28">
        <v>57000000</v>
      </c>
      <c r="N12" s="28">
        <v>2790201.12</v>
      </c>
      <c r="O12" s="28"/>
      <c r="P12" s="28">
        <v>0</v>
      </c>
      <c r="Q12" s="28">
        <v>0</v>
      </c>
      <c r="R12" s="28"/>
      <c r="S12" s="28"/>
    </row>
    <row r="13" spans="1:19" s="31" customFormat="1" ht="14.25">
      <c r="A13" s="70" t="s">
        <v>6</v>
      </c>
      <c r="B13" s="71"/>
      <c r="C13" s="72"/>
      <c r="D13" s="30">
        <f>D9+D10+D12</f>
        <v>200000000</v>
      </c>
      <c r="E13" s="30">
        <f>E9+E10+E12</f>
        <v>200000000</v>
      </c>
      <c r="F13" s="30">
        <v>0</v>
      </c>
      <c r="G13" s="30">
        <v>0</v>
      </c>
      <c r="H13" s="30">
        <f>H9+H10+H11+H12</f>
        <v>57000000</v>
      </c>
      <c r="I13" s="30">
        <f>I9+I10+I12+I11</f>
        <v>9161657.3499999996</v>
      </c>
      <c r="J13" s="30">
        <f>J9+J10+J12+J11</f>
        <v>9161657.3499999996</v>
      </c>
      <c r="K13" s="30">
        <v>0</v>
      </c>
      <c r="L13" s="30">
        <f>L9+L10+L12+L11</f>
        <v>119161657.34999999</v>
      </c>
      <c r="M13" s="30">
        <f>M9+M10+M12+M11</f>
        <v>110000000</v>
      </c>
      <c r="N13" s="30">
        <f>N9+N10+N12+N11</f>
        <v>9161657.3499999996</v>
      </c>
      <c r="O13" s="30">
        <v>0</v>
      </c>
      <c r="P13" s="30">
        <f>P9+P10+P12+P11</f>
        <v>147000000</v>
      </c>
      <c r="Q13" s="30">
        <f>Q9+Q10+Q12+Q11</f>
        <v>147000000</v>
      </c>
      <c r="R13" s="30">
        <v>0</v>
      </c>
      <c r="S13" s="30">
        <v>0</v>
      </c>
    </row>
    <row r="14" spans="1:19" s="29" customFormat="1">
      <c r="A14" s="67" t="s">
        <v>13</v>
      </c>
      <c r="B14" s="68"/>
      <c r="C14" s="6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s="29" customFormat="1">
      <c r="A15" s="73" t="s">
        <v>54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5"/>
    </row>
    <row r="16" spans="1:19" s="29" customFormat="1" ht="180">
      <c r="A16" s="26" t="s">
        <v>123</v>
      </c>
      <c r="B16" s="37" t="s">
        <v>79</v>
      </c>
      <c r="C16" s="37" t="s">
        <v>80</v>
      </c>
      <c r="D16" s="28">
        <f>E16</f>
        <v>2000000</v>
      </c>
      <c r="E16" s="28">
        <v>2000000</v>
      </c>
      <c r="F16" s="28">
        <v>0</v>
      </c>
      <c r="G16" s="28">
        <v>0</v>
      </c>
      <c r="H16" s="28"/>
      <c r="I16" s="28">
        <f>J16</f>
        <v>126001.39</v>
      </c>
      <c r="J16" s="28">
        <v>126001.39</v>
      </c>
      <c r="K16" s="28">
        <v>0</v>
      </c>
      <c r="L16" s="28">
        <f>M16+N16</f>
        <v>2126001.39</v>
      </c>
      <c r="M16" s="28">
        <v>2000000</v>
      </c>
      <c r="N16" s="28">
        <v>126001.39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</row>
    <row r="17" spans="1:19" s="31" customFormat="1" ht="14.25">
      <c r="A17" s="70" t="s">
        <v>6</v>
      </c>
      <c r="B17" s="71"/>
      <c r="C17" s="72"/>
      <c r="D17" s="30">
        <f>D16</f>
        <v>2000000</v>
      </c>
      <c r="E17" s="30">
        <f>E16</f>
        <v>2000000</v>
      </c>
      <c r="F17" s="30">
        <v>0</v>
      </c>
      <c r="G17" s="30">
        <v>0</v>
      </c>
      <c r="H17" s="30"/>
      <c r="I17" s="30">
        <f>I16</f>
        <v>126001.39</v>
      </c>
      <c r="J17" s="30">
        <f>J16</f>
        <v>126001.39</v>
      </c>
      <c r="K17" s="30">
        <v>0</v>
      </c>
      <c r="L17" s="30">
        <f>L16</f>
        <v>2126001.39</v>
      </c>
      <c r="M17" s="30">
        <v>0</v>
      </c>
      <c r="N17" s="30">
        <f>N16</f>
        <v>126001.39</v>
      </c>
      <c r="O17" s="30">
        <v>0</v>
      </c>
      <c r="P17" s="30">
        <f>P16</f>
        <v>0</v>
      </c>
      <c r="Q17" s="30">
        <f>Q16</f>
        <v>0</v>
      </c>
      <c r="R17" s="30">
        <v>0</v>
      </c>
      <c r="S17" s="30">
        <v>0</v>
      </c>
    </row>
    <row r="18" spans="1:19" s="29" customFormat="1">
      <c r="A18" s="67" t="s">
        <v>14</v>
      </c>
      <c r="B18" s="68"/>
      <c r="C18" s="6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s="31" customFormat="1" ht="14.25">
      <c r="A19" s="70" t="s">
        <v>27</v>
      </c>
      <c r="B19" s="71"/>
      <c r="C19" s="72"/>
      <c r="D19" s="30">
        <f t="shared" ref="D19:S19" si="2">D13+D17</f>
        <v>202000000</v>
      </c>
      <c r="E19" s="30">
        <f t="shared" si="2"/>
        <v>202000000</v>
      </c>
      <c r="F19" s="30">
        <f t="shared" si="2"/>
        <v>0</v>
      </c>
      <c r="G19" s="30">
        <f t="shared" si="2"/>
        <v>0</v>
      </c>
      <c r="H19" s="30">
        <f t="shared" si="2"/>
        <v>57000000</v>
      </c>
      <c r="I19" s="30">
        <f t="shared" si="2"/>
        <v>9287658.7400000002</v>
      </c>
      <c r="J19" s="30">
        <f t="shared" si="2"/>
        <v>9287658.7400000002</v>
      </c>
      <c r="K19" s="30">
        <f t="shared" si="2"/>
        <v>0</v>
      </c>
      <c r="L19" s="30">
        <f t="shared" si="2"/>
        <v>121287658.73999999</v>
      </c>
      <c r="M19" s="30">
        <f t="shared" si="2"/>
        <v>110000000</v>
      </c>
      <c r="N19" s="30">
        <f t="shared" si="2"/>
        <v>9287658.7400000002</v>
      </c>
      <c r="O19" s="30">
        <f t="shared" si="2"/>
        <v>0</v>
      </c>
      <c r="P19" s="30">
        <f t="shared" si="2"/>
        <v>147000000</v>
      </c>
      <c r="Q19" s="30">
        <f t="shared" si="2"/>
        <v>147000000</v>
      </c>
      <c r="R19" s="30">
        <f t="shared" si="2"/>
        <v>0</v>
      </c>
      <c r="S19" s="30">
        <f t="shared" si="2"/>
        <v>0</v>
      </c>
    </row>
    <row r="20" spans="1:19" s="10" customFormat="1" ht="14.25">
      <c r="A20" s="76" t="s">
        <v>28</v>
      </c>
      <c r="B20" s="77"/>
      <c r="C20" s="78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2" spans="1:19" ht="15.75">
      <c r="A22" s="57"/>
      <c r="B22" s="57"/>
      <c r="C22" s="57"/>
      <c r="D22" s="57"/>
    </row>
    <row r="23" spans="1:19" s="20" customFormat="1" ht="15.75">
      <c r="A23" s="20" t="s">
        <v>83</v>
      </c>
      <c r="L23" s="20" t="s">
        <v>82</v>
      </c>
    </row>
    <row r="24" spans="1:19" s="20" customFormat="1" ht="15.75">
      <c r="N24" s="35"/>
      <c r="O24" s="35"/>
    </row>
    <row r="25" spans="1:19" s="20" customFormat="1" ht="15.75"/>
    <row r="26" spans="1:19" s="20" customFormat="1" ht="15.75">
      <c r="A26" s="20" t="s">
        <v>112</v>
      </c>
      <c r="L26" s="20" t="s">
        <v>113</v>
      </c>
    </row>
  </sheetData>
  <mergeCells count="27">
    <mergeCell ref="A22:D22"/>
    <mergeCell ref="A18:C18"/>
    <mergeCell ref="A17:C17"/>
    <mergeCell ref="A20:C20"/>
    <mergeCell ref="A19:C19"/>
    <mergeCell ref="A8:S8"/>
    <mergeCell ref="A14:C14"/>
    <mergeCell ref="A13:C13"/>
    <mergeCell ref="A15:S15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3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6"/>
  <sheetViews>
    <sheetView view="pageBreakPreview" zoomScale="60" zoomScaleNormal="70" workbookViewId="0">
      <pane xSplit="3" ySplit="6" topLeftCell="E16" activePane="bottomRight" state="frozen"/>
      <selection pane="topRight" activeCell="D1" sqref="D1"/>
      <selection pane="bottomLeft" activeCell="A8" sqref="A8"/>
      <selection pane="bottomRight" activeCell="E20" sqref="E20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7" width="12" style="1" bestFit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38" t="s">
        <v>32</v>
      </c>
      <c r="W1" s="38"/>
    </row>
    <row r="2" spans="1:23" ht="47.45" customHeight="1">
      <c r="D2" s="39" t="s">
        <v>130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4" spans="1:23" ht="48" customHeight="1">
      <c r="A4" s="52" t="s">
        <v>2</v>
      </c>
      <c r="B4" s="52" t="s">
        <v>21</v>
      </c>
      <c r="C4" s="52" t="s">
        <v>22</v>
      </c>
      <c r="D4" s="52" t="s">
        <v>119</v>
      </c>
      <c r="E4" s="52"/>
      <c r="F4" s="52"/>
      <c r="G4" s="52"/>
      <c r="H4" s="85" t="s">
        <v>29</v>
      </c>
      <c r="I4" s="48" t="s">
        <v>26</v>
      </c>
      <c r="J4" s="49"/>
      <c r="K4" s="50"/>
      <c r="L4" s="52" t="s">
        <v>31</v>
      </c>
      <c r="M4" s="52"/>
      <c r="N4" s="52"/>
      <c r="O4" s="52"/>
      <c r="P4" s="52" t="s">
        <v>30</v>
      </c>
      <c r="Q4" s="52"/>
      <c r="R4" s="52"/>
      <c r="S4" s="52"/>
      <c r="T4" s="48" t="s">
        <v>131</v>
      </c>
      <c r="U4" s="49"/>
      <c r="V4" s="49"/>
      <c r="W4" s="50"/>
    </row>
    <row r="5" spans="1:23">
      <c r="A5" s="52"/>
      <c r="B5" s="52"/>
      <c r="C5" s="52"/>
      <c r="D5" s="51" t="s">
        <v>6</v>
      </c>
      <c r="E5" s="52" t="s">
        <v>1</v>
      </c>
      <c r="F5" s="52"/>
      <c r="G5" s="52"/>
      <c r="H5" s="86"/>
      <c r="I5" s="59" t="s">
        <v>6</v>
      </c>
      <c r="J5" s="40" t="s">
        <v>1</v>
      </c>
      <c r="K5" s="42"/>
      <c r="L5" s="51" t="s">
        <v>6</v>
      </c>
      <c r="M5" s="52" t="s">
        <v>1</v>
      </c>
      <c r="N5" s="52"/>
      <c r="O5" s="52"/>
      <c r="P5" s="51" t="s">
        <v>6</v>
      </c>
      <c r="Q5" s="52" t="s">
        <v>1</v>
      </c>
      <c r="R5" s="52"/>
      <c r="S5" s="52"/>
      <c r="T5" s="51" t="s">
        <v>6</v>
      </c>
      <c r="U5" s="52" t="s">
        <v>1</v>
      </c>
      <c r="V5" s="52"/>
      <c r="W5" s="52"/>
    </row>
    <row r="6" spans="1:23" ht="60" customHeight="1">
      <c r="A6" s="52"/>
      <c r="B6" s="52"/>
      <c r="C6" s="52"/>
      <c r="D6" s="51"/>
      <c r="E6" s="15" t="s">
        <v>7</v>
      </c>
      <c r="F6" s="15" t="s">
        <v>8</v>
      </c>
      <c r="G6" s="15" t="s">
        <v>24</v>
      </c>
      <c r="H6" s="87"/>
      <c r="I6" s="60"/>
      <c r="J6" s="15" t="s">
        <v>8</v>
      </c>
      <c r="K6" s="15" t="s">
        <v>24</v>
      </c>
      <c r="L6" s="51"/>
      <c r="M6" s="15" t="s">
        <v>7</v>
      </c>
      <c r="N6" s="15" t="s">
        <v>8</v>
      </c>
      <c r="O6" s="15" t="s">
        <v>24</v>
      </c>
      <c r="P6" s="51"/>
      <c r="Q6" s="15" t="s">
        <v>7</v>
      </c>
      <c r="R6" s="15" t="s">
        <v>8</v>
      </c>
      <c r="S6" s="15" t="s">
        <v>24</v>
      </c>
      <c r="T6" s="51"/>
      <c r="U6" s="15" t="s">
        <v>7</v>
      </c>
      <c r="V6" s="15" t="s">
        <v>8</v>
      </c>
      <c r="W6" s="15" t="s">
        <v>24</v>
      </c>
    </row>
    <row r="7" spans="1:23" s="13" customFormat="1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  <c r="W7" s="17">
        <v>23</v>
      </c>
    </row>
    <row r="8" spans="1:23">
      <c r="A8" s="3"/>
      <c r="B8" s="79" t="s">
        <v>63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s="10" customFormat="1" ht="14.25">
      <c r="A9" s="81" t="s">
        <v>6</v>
      </c>
      <c r="B9" s="81"/>
      <c r="C9" s="8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80" t="s">
        <v>13</v>
      </c>
      <c r="B10" s="80"/>
      <c r="C10" s="8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79" t="s">
        <v>64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t="86.25" customHeight="1">
      <c r="A12" s="36" t="s">
        <v>124</v>
      </c>
      <c r="B12" s="6" t="s">
        <v>125</v>
      </c>
      <c r="C12" s="6" t="s">
        <v>126</v>
      </c>
      <c r="D12" s="11"/>
      <c r="E12" s="11"/>
      <c r="F12" s="11"/>
      <c r="G12" s="11"/>
      <c r="H12" s="11">
        <v>30000000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v>30000000</v>
      </c>
      <c r="U12" s="11">
        <v>30000000</v>
      </c>
      <c r="V12" s="11"/>
      <c r="W12" s="11"/>
    </row>
    <row r="13" spans="1:23" s="10" customFormat="1">
      <c r="A13" s="81" t="s">
        <v>6</v>
      </c>
      <c r="B13" s="81"/>
      <c r="C13" s="81"/>
      <c r="D13" s="12"/>
      <c r="E13" s="12"/>
      <c r="F13" s="12"/>
      <c r="G13" s="12"/>
      <c r="H13" s="12">
        <v>30000000</v>
      </c>
      <c r="I13" s="1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30000000</v>
      </c>
      <c r="U13" s="12">
        <v>30000000</v>
      </c>
      <c r="V13" s="12"/>
      <c r="W13" s="12"/>
    </row>
    <row r="14" spans="1:23">
      <c r="A14" s="80" t="s">
        <v>14</v>
      </c>
      <c r="B14" s="80"/>
      <c r="C14" s="8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8" t="s">
        <v>65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0"/>
    </row>
    <row r="16" spans="1:23" s="10" customFormat="1" ht="14.25">
      <c r="A16" s="81" t="s">
        <v>6</v>
      </c>
      <c r="B16" s="81"/>
      <c r="C16" s="8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80" t="s">
        <v>15</v>
      </c>
      <c r="B17" s="80"/>
      <c r="C17" s="8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82" t="s">
        <v>66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</row>
    <row r="19" spans="1:23" ht="105">
      <c r="A19" s="26" t="s">
        <v>55</v>
      </c>
      <c r="B19" s="32" t="s">
        <v>77</v>
      </c>
      <c r="C19" s="32" t="s">
        <v>78</v>
      </c>
      <c r="D19" s="33">
        <v>500000</v>
      </c>
      <c r="E19" s="33">
        <v>500000</v>
      </c>
      <c r="F19" s="33"/>
      <c r="G19" s="33"/>
      <c r="H19" s="33"/>
      <c r="I19" s="33">
        <f t="shared" ref="I19:I23" si="0">J19</f>
        <v>209.59</v>
      </c>
      <c r="J19" s="33">
        <v>209.59</v>
      </c>
      <c r="K19" s="33"/>
      <c r="L19" s="33">
        <f t="shared" ref="L19:L23" si="1">M19+N19</f>
        <v>500209.59</v>
      </c>
      <c r="M19" s="33">
        <v>500000</v>
      </c>
      <c r="N19" s="33">
        <v>209.59</v>
      </c>
      <c r="O19" s="33"/>
      <c r="P19" s="33"/>
      <c r="Q19" s="33"/>
      <c r="R19" s="33"/>
      <c r="S19" s="33"/>
      <c r="T19" s="33">
        <f>U19+V19</f>
        <v>0</v>
      </c>
      <c r="U19" s="33">
        <v>0</v>
      </c>
      <c r="V19" s="33">
        <f>J19-N19</f>
        <v>0</v>
      </c>
      <c r="W19" s="33"/>
    </row>
    <row r="20" spans="1:23" ht="105">
      <c r="A20" s="26" t="s">
        <v>55</v>
      </c>
      <c r="B20" s="32" t="s">
        <v>110</v>
      </c>
      <c r="C20" s="32" t="s">
        <v>111</v>
      </c>
      <c r="D20" s="33">
        <v>500000</v>
      </c>
      <c r="E20" s="33">
        <v>500000</v>
      </c>
      <c r="F20" s="33"/>
      <c r="G20" s="33"/>
      <c r="H20" s="33"/>
      <c r="I20" s="33">
        <f t="shared" si="0"/>
        <v>247.95</v>
      </c>
      <c r="J20" s="33">
        <v>247.95</v>
      </c>
      <c r="K20" s="33"/>
      <c r="L20" s="33">
        <f t="shared" si="1"/>
        <v>247.95</v>
      </c>
      <c r="M20" s="33">
        <v>0</v>
      </c>
      <c r="N20" s="33">
        <v>247.95</v>
      </c>
      <c r="O20" s="33"/>
      <c r="P20" s="33"/>
      <c r="Q20" s="33"/>
      <c r="R20" s="33"/>
      <c r="S20" s="33"/>
      <c r="T20" s="33">
        <f t="shared" ref="T20:T23" si="2">U20+V20</f>
        <v>500000</v>
      </c>
      <c r="U20" s="33">
        <v>500000</v>
      </c>
      <c r="V20" s="33">
        <f>J20-N20</f>
        <v>0</v>
      </c>
      <c r="W20" s="33"/>
    </row>
    <row r="21" spans="1:23" ht="87" customHeight="1">
      <c r="A21" s="26" t="s">
        <v>55</v>
      </c>
      <c r="B21" s="32" t="s">
        <v>133</v>
      </c>
      <c r="C21" s="32" t="s">
        <v>134</v>
      </c>
      <c r="D21" s="33"/>
      <c r="E21" s="33"/>
      <c r="F21" s="33"/>
      <c r="G21" s="33"/>
      <c r="H21" s="33">
        <v>500000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>
        <f>U21+V21</f>
        <v>500000</v>
      </c>
      <c r="U21" s="33">
        <v>500000</v>
      </c>
      <c r="V21" s="33">
        <f>J21-N21</f>
        <v>0</v>
      </c>
      <c r="W21" s="33"/>
    </row>
    <row r="22" spans="1:23" ht="156" customHeight="1">
      <c r="A22" s="26" t="s">
        <v>114</v>
      </c>
      <c r="B22" s="32" t="s">
        <v>115</v>
      </c>
      <c r="C22" s="32" t="s">
        <v>116</v>
      </c>
      <c r="D22" s="33">
        <v>500000</v>
      </c>
      <c r="E22" s="33">
        <v>500000</v>
      </c>
      <c r="F22" s="33"/>
      <c r="G22" s="33"/>
      <c r="H22" s="33"/>
      <c r="I22" s="33">
        <f t="shared" si="0"/>
        <v>247.95</v>
      </c>
      <c r="J22" s="33">
        <v>247.95</v>
      </c>
      <c r="K22" s="33"/>
      <c r="L22" s="33">
        <f t="shared" si="1"/>
        <v>123.29</v>
      </c>
      <c r="M22" s="33">
        <v>0</v>
      </c>
      <c r="N22" s="33">
        <v>123.29</v>
      </c>
      <c r="O22" s="33"/>
      <c r="P22" s="33"/>
      <c r="Q22" s="33"/>
      <c r="R22" s="33"/>
      <c r="S22" s="33"/>
      <c r="T22" s="33">
        <f t="shared" si="2"/>
        <v>500124.66</v>
      </c>
      <c r="U22" s="33">
        <v>500000</v>
      </c>
      <c r="V22" s="33">
        <f>J22-N22</f>
        <v>124.65999999999998</v>
      </c>
      <c r="W22" s="33"/>
    </row>
    <row r="23" spans="1:23" ht="105">
      <c r="A23" s="26" t="s">
        <v>107</v>
      </c>
      <c r="B23" s="32" t="s">
        <v>108</v>
      </c>
      <c r="C23" s="32" t="s">
        <v>109</v>
      </c>
      <c r="D23" s="22">
        <v>180000</v>
      </c>
      <c r="E23" s="22">
        <v>180000</v>
      </c>
      <c r="F23" s="22"/>
      <c r="G23" s="22"/>
      <c r="H23" s="22"/>
      <c r="I23" s="22">
        <f t="shared" si="0"/>
        <v>89.26</v>
      </c>
      <c r="J23" s="22">
        <v>89.26</v>
      </c>
      <c r="K23" s="22"/>
      <c r="L23" s="22">
        <f t="shared" si="1"/>
        <v>44.38</v>
      </c>
      <c r="M23" s="22">
        <v>0</v>
      </c>
      <c r="N23" s="22">
        <v>44.38</v>
      </c>
      <c r="O23" s="22"/>
      <c r="P23" s="22"/>
      <c r="Q23" s="22"/>
      <c r="R23" s="22"/>
      <c r="S23" s="22"/>
      <c r="T23" s="33">
        <f t="shared" si="2"/>
        <v>180044.88</v>
      </c>
      <c r="U23" s="22">
        <v>180000</v>
      </c>
      <c r="V23" s="22">
        <f>J23-N23</f>
        <v>44.88</v>
      </c>
      <c r="W23" s="22"/>
    </row>
    <row r="24" spans="1:23">
      <c r="A24" s="89" t="s">
        <v>6</v>
      </c>
      <c r="B24" s="89"/>
      <c r="C24" s="89"/>
      <c r="D24" s="22">
        <f>D19+D20+D22+D23</f>
        <v>1680000</v>
      </c>
      <c r="E24" s="22">
        <f>E19+E20+E22+E23</f>
        <v>1680000</v>
      </c>
      <c r="F24" s="22"/>
      <c r="G24" s="22"/>
      <c r="H24" s="22">
        <v>500000</v>
      </c>
      <c r="I24" s="22">
        <f>I19+I20+I22+I23</f>
        <v>794.75</v>
      </c>
      <c r="J24" s="22">
        <f>J19+J20+J22+J23</f>
        <v>794.75</v>
      </c>
      <c r="K24" s="22"/>
      <c r="L24" s="22">
        <f>L19+L20+L22+L23</f>
        <v>500625.21</v>
      </c>
      <c r="M24" s="22">
        <f>M19+M20+M22+M23</f>
        <v>500000</v>
      </c>
      <c r="N24" s="22">
        <f>N19+N20+N22+N23</f>
        <v>625.20999999999992</v>
      </c>
      <c r="O24" s="22"/>
      <c r="P24" s="22">
        <f>P19+P20+P22+P23</f>
        <v>0</v>
      </c>
      <c r="Q24" s="22">
        <f t="shared" ref="Q24:R24" si="3">Q19+Q20+Q22+Q23</f>
        <v>0</v>
      </c>
      <c r="R24" s="22">
        <f t="shared" si="3"/>
        <v>0</v>
      </c>
      <c r="S24" s="22"/>
      <c r="T24" s="22">
        <f>T19+T20+T22+T23+T21</f>
        <v>1680169.54</v>
      </c>
      <c r="U24" s="22">
        <f>U19+U20+U22+U23+U21</f>
        <v>1680000</v>
      </c>
      <c r="V24" s="22">
        <f>V19+V20+V22+V23</f>
        <v>169.54</v>
      </c>
      <c r="W24" s="22"/>
    </row>
    <row r="25" spans="1:23">
      <c r="A25" s="88" t="s">
        <v>33</v>
      </c>
      <c r="B25" s="88"/>
      <c r="C25" s="8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s="10" customFormat="1" ht="14.25">
      <c r="A26" s="89" t="s">
        <v>34</v>
      </c>
      <c r="B26" s="89"/>
      <c r="C26" s="89"/>
      <c r="D26" s="34">
        <f t="shared" ref="D26:W26" si="4">D9+D13+D16+D24</f>
        <v>1680000</v>
      </c>
      <c r="E26" s="34">
        <f t="shared" si="4"/>
        <v>1680000</v>
      </c>
      <c r="F26" s="34">
        <f t="shared" si="4"/>
        <v>0</v>
      </c>
      <c r="G26" s="34">
        <f t="shared" si="4"/>
        <v>0</v>
      </c>
      <c r="H26" s="34">
        <f t="shared" si="4"/>
        <v>30500000</v>
      </c>
      <c r="I26" s="34">
        <f t="shared" si="4"/>
        <v>794.75</v>
      </c>
      <c r="J26" s="34">
        <f t="shared" si="4"/>
        <v>794.75</v>
      </c>
      <c r="K26" s="34">
        <f t="shared" si="4"/>
        <v>0</v>
      </c>
      <c r="L26" s="34">
        <f t="shared" si="4"/>
        <v>500625.21</v>
      </c>
      <c r="M26" s="34">
        <f t="shared" si="4"/>
        <v>500000</v>
      </c>
      <c r="N26" s="34">
        <f t="shared" si="4"/>
        <v>625.20999999999992</v>
      </c>
      <c r="O26" s="34">
        <f t="shared" si="4"/>
        <v>0</v>
      </c>
      <c r="P26" s="34">
        <f t="shared" si="4"/>
        <v>0</v>
      </c>
      <c r="Q26" s="34">
        <f t="shared" si="4"/>
        <v>0</v>
      </c>
      <c r="R26" s="34">
        <f t="shared" si="4"/>
        <v>0</v>
      </c>
      <c r="S26" s="34">
        <f t="shared" si="4"/>
        <v>0</v>
      </c>
      <c r="T26" s="34">
        <f t="shared" si="4"/>
        <v>31680169.539999999</v>
      </c>
      <c r="U26" s="34">
        <f t="shared" si="4"/>
        <v>31680000</v>
      </c>
      <c r="V26" s="34">
        <f t="shared" si="4"/>
        <v>169.54</v>
      </c>
      <c r="W26" s="34">
        <f t="shared" si="4"/>
        <v>0</v>
      </c>
    </row>
    <row r="27" spans="1:23" ht="25.9" customHeight="1">
      <c r="A27" s="89" t="s">
        <v>35</v>
      </c>
      <c r="B27" s="88"/>
      <c r="C27" s="8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>
      <c r="A28" s="1" t="s">
        <v>18</v>
      </c>
    </row>
    <row r="29" spans="1:23">
      <c r="A29" s="1" t="s">
        <v>59</v>
      </c>
    </row>
    <row r="30" spans="1:23">
      <c r="A30" s="1" t="s">
        <v>67</v>
      </c>
    </row>
    <row r="32" spans="1:23" ht="15.75">
      <c r="A32" s="57"/>
      <c r="B32" s="57"/>
      <c r="C32" s="57"/>
    </row>
    <row r="33" spans="1:16" s="20" customFormat="1" ht="15.75">
      <c r="A33" s="20" t="s">
        <v>83</v>
      </c>
      <c r="P33" s="20" t="s">
        <v>82</v>
      </c>
    </row>
    <row r="34" spans="1:16" s="20" customFormat="1" ht="15.75"/>
    <row r="35" spans="1:16" s="20" customFormat="1" ht="15.75"/>
    <row r="36" spans="1:16" s="20" customFormat="1" ht="15.75">
      <c r="A36" s="20" t="s">
        <v>112</v>
      </c>
      <c r="P36" s="20" t="s">
        <v>113</v>
      </c>
    </row>
  </sheetData>
  <mergeCells count="36">
    <mergeCell ref="A25:C25"/>
    <mergeCell ref="A24:C24"/>
    <mergeCell ref="A32:C32"/>
    <mergeCell ref="B8:W8"/>
    <mergeCell ref="A10:C10"/>
    <mergeCell ref="A9:C9"/>
    <mergeCell ref="A27:C27"/>
    <mergeCell ref="A26:C26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6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opLeftCell="E10" zoomScaleNormal="100" workbookViewId="0">
      <selection activeCell="K36" sqref="K36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6" t="s">
        <v>50</v>
      </c>
    </row>
    <row r="4" spans="1:14" ht="231.6" customHeight="1">
      <c r="A4" s="14" t="s">
        <v>36</v>
      </c>
      <c r="B4" s="14" t="s">
        <v>37</v>
      </c>
      <c r="C4" s="14" t="s">
        <v>38</v>
      </c>
      <c r="D4" s="14" t="s">
        <v>39</v>
      </c>
      <c r="E4" s="14" t="s">
        <v>40</v>
      </c>
      <c r="F4" s="14" t="s">
        <v>41</v>
      </c>
      <c r="G4" s="14" t="s">
        <v>49</v>
      </c>
      <c r="H4" s="14" t="s">
        <v>42</v>
      </c>
      <c r="I4" s="14" t="s">
        <v>43</v>
      </c>
      <c r="J4" s="14" t="s">
        <v>44</v>
      </c>
      <c r="K4" s="14" t="s">
        <v>45</v>
      </c>
      <c r="L4" s="14" t="s">
        <v>46</v>
      </c>
      <c r="M4" s="14" t="s">
        <v>47</v>
      </c>
      <c r="N4" s="14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0" t="s">
        <v>68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>
      <c r="A7" s="3"/>
      <c r="B7" s="3"/>
      <c r="C7" s="3"/>
      <c r="D7" s="3"/>
      <c r="E7" s="3"/>
      <c r="F7" s="3"/>
      <c r="G7" s="11"/>
      <c r="H7" s="3"/>
      <c r="I7" s="11"/>
      <c r="J7" s="11"/>
      <c r="K7" s="11"/>
      <c r="L7" s="11"/>
      <c r="M7" s="11"/>
      <c r="N7" s="11"/>
    </row>
    <row r="8" spans="1:14">
      <c r="A8" s="3"/>
      <c r="B8" s="3"/>
      <c r="C8" s="3"/>
      <c r="D8" s="3"/>
      <c r="E8" s="3"/>
      <c r="F8" s="3"/>
      <c r="G8" s="11"/>
      <c r="H8" s="3"/>
      <c r="I8" s="11"/>
      <c r="J8" s="11"/>
      <c r="K8" s="11"/>
      <c r="L8" s="11"/>
      <c r="M8" s="11"/>
      <c r="N8" s="11"/>
    </row>
    <row r="9" spans="1:14" s="10" customFormat="1" ht="14.25">
      <c r="A9" s="9" t="s">
        <v>6</v>
      </c>
      <c r="B9" s="9"/>
      <c r="C9" s="9"/>
      <c r="D9" s="9"/>
      <c r="E9" s="9"/>
      <c r="F9" s="9"/>
      <c r="G9" s="12"/>
      <c r="H9" s="9"/>
      <c r="I9" s="12"/>
      <c r="J9" s="12"/>
      <c r="K9" s="12"/>
      <c r="L9" s="12"/>
      <c r="M9" s="12"/>
      <c r="N9" s="12"/>
    </row>
    <row r="10" spans="1:14">
      <c r="A10" s="43" t="s">
        <v>13</v>
      </c>
      <c r="B10" s="44"/>
      <c r="C10" s="44"/>
      <c r="D10" s="45"/>
      <c r="E10" s="3"/>
      <c r="F10" s="3"/>
      <c r="G10" s="11"/>
      <c r="H10" s="3"/>
      <c r="I10" s="11"/>
      <c r="J10" s="11"/>
      <c r="K10" s="11"/>
      <c r="L10" s="11"/>
      <c r="M10" s="11"/>
      <c r="N10" s="11"/>
    </row>
    <row r="11" spans="1:14">
      <c r="A11" s="40" t="s">
        <v>69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>
      <c r="A12" s="3"/>
      <c r="B12" s="3"/>
      <c r="C12" s="3"/>
      <c r="D12" s="3"/>
      <c r="E12" s="3"/>
      <c r="F12" s="3"/>
      <c r="G12" s="11"/>
      <c r="H12" s="3"/>
      <c r="I12" s="11"/>
      <c r="J12" s="11"/>
      <c r="K12" s="11"/>
      <c r="L12" s="11"/>
      <c r="M12" s="11"/>
      <c r="N12" s="11"/>
    </row>
    <row r="13" spans="1:14">
      <c r="A13" s="3"/>
      <c r="B13" s="3"/>
      <c r="C13" s="3"/>
      <c r="D13" s="3"/>
      <c r="E13" s="3"/>
      <c r="F13" s="3"/>
      <c r="G13" s="11"/>
      <c r="H13" s="3"/>
      <c r="I13" s="11"/>
      <c r="J13" s="11"/>
      <c r="K13" s="11"/>
      <c r="L13" s="11"/>
      <c r="M13" s="11"/>
      <c r="N13" s="11"/>
    </row>
    <row r="14" spans="1:14" s="10" customFormat="1" ht="14.25">
      <c r="A14" s="9" t="s">
        <v>6</v>
      </c>
      <c r="B14" s="9"/>
      <c r="C14" s="9"/>
      <c r="D14" s="9"/>
      <c r="E14" s="9"/>
      <c r="F14" s="9"/>
      <c r="G14" s="12"/>
      <c r="H14" s="9"/>
      <c r="I14" s="12"/>
      <c r="J14" s="12"/>
      <c r="K14" s="12"/>
      <c r="L14" s="12"/>
      <c r="M14" s="12"/>
      <c r="N14" s="12"/>
    </row>
    <row r="15" spans="1:14">
      <c r="A15" s="43" t="s">
        <v>14</v>
      </c>
      <c r="B15" s="44"/>
      <c r="C15" s="44"/>
      <c r="D15" s="45"/>
      <c r="E15" s="3"/>
      <c r="F15" s="3"/>
      <c r="G15" s="11"/>
      <c r="H15" s="3"/>
      <c r="I15" s="11"/>
      <c r="J15" s="11"/>
      <c r="K15" s="11"/>
      <c r="L15" s="11"/>
      <c r="M15" s="11"/>
      <c r="N15" s="11"/>
    </row>
    <row r="16" spans="1:14" s="10" customFormat="1" ht="14.25">
      <c r="A16" s="9" t="s">
        <v>27</v>
      </c>
      <c r="B16" s="9"/>
      <c r="C16" s="9"/>
      <c r="D16" s="9"/>
      <c r="E16" s="9"/>
      <c r="F16" s="9"/>
      <c r="G16" s="12"/>
      <c r="H16" s="9"/>
      <c r="I16" s="12"/>
      <c r="J16" s="12"/>
      <c r="K16" s="12"/>
      <c r="L16" s="12"/>
      <c r="M16" s="12"/>
      <c r="N16" s="12"/>
    </row>
    <row r="17" spans="1:14">
      <c r="A17" s="90" t="s">
        <v>51</v>
      </c>
      <c r="B17" s="91"/>
      <c r="C17" s="91"/>
      <c r="D17" s="8"/>
      <c r="E17" s="3"/>
      <c r="F17" s="3"/>
      <c r="G17" s="11"/>
      <c r="H17" s="3"/>
      <c r="I17" s="11"/>
      <c r="J17" s="11"/>
      <c r="K17" s="11"/>
      <c r="L17" s="11"/>
      <c r="M17" s="11"/>
      <c r="N17" s="11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57"/>
      <c r="B23" s="57"/>
      <c r="C23" s="57"/>
      <c r="D23" s="21"/>
    </row>
    <row r="24" spans="1:14" s="20" customFormat="1" ht="15.75">
      <c r="A24" s="20" t="s">
        <v>83</v>
      </c>
      <c r="L24" s="20" t="s">
        <v>82</v>
      </c>
    </row>
    <row r="25" spans="1:14" s="20" customFormat="1" ht="15.75"/>
    <row r="26" spans="1:14" s="20" customFormat="1" ht="15.75"/>
    <row r="27" spans="1:14" s="20" customFormat="1" ht="15.75"/>
    <row r="28" spans="1:14" s="20" customFormat="1" ht="15.75">
      <c r="A28" s="20" t="s">
        <v>112</v>
      </c>
      <c r="L28" s="20" t="s">
        <v>113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7" zoomScaleNormal="100" workbookViewId="0">
      <selection activeCell="G14" sqref="G14"/>
    </sheetView>
  </sheetViews>
  <sheetFormatPr defaultColWidth="8.85546875" defaultRowHeight="15"/>
  <cols>
    <col min="1" max="1" width="69.5703125" style="1" customWidth="1"/>
    <col min="2" max="2" width="18.28515625" style="1" customWidth="1"/>
    <col min="3" max="16384" width="8.85546875" style="1"/>
  </cols>
  <sheetData>
    <row r="1" spans="1:2">
      <c r="B1" s="24" t="s">
        <v>86</v>
      </c>
    </row>
    <row r="2" spans="1:2" ht="83.45" customHeight="1">
      <c r="A2" s="92" t="s">
        <v>132</v>
      </c>
      <c r="B2" s="93"/>
    </row>
    <row r="3" spans="1:2" ht="28.15" customHeight="1">
      <c r="B3" s="24" t="s">
        <v>0</v>
      </c>
    </row>
    <row r="4" spans="1:2" ht="24" customHeight="1">
      <c r="A4" s="5" t="s">
        <v>87</v>
      </c>
      <c r="B4" s="5" t="s">
        <v>88</v>
      </c>
    </row>
    <row r="5" spans="1:2">
      <c r="A5" s="6" t="s">
        <v>89</v>
      </c>
      <c r="B5" s="12">
        <v>0</v>
      </c>
    </row>
    <row r="6" spans="1:2">
      <c r="A6" s="6" t="s">
        <v>1</v>
      </c>
      <c r="B6" s="11"/>
    </row>
    <row r="7" spans="1:2" ht="30">
      <c r="A7" s="6" t="s">
        <v>90</v>
      </c>
      <c r="B7" s="11">
        <v>0</v>
      </c>
    </row>
    <row r="8" spans="1:2">
      <c r="A8" s="6" t="s">
        <v>91</v>
      </c>
      <c r="B8" s="11">
        <v>0</v>
      </c>
    </row>
    <row r="9" spans="1:2">
      <c r="A9" s="6" t="s">
        <v>92</v>
      </c>
      <c r="B9" s="12">
        <v>0</v>
      </c>
    </row>
    <row r="10" spans="1:2" ht="30">
      <c r="A10" s="6" t="s">
        <v>93</v>
      </c>
      <c r="B10" s="12">
        <f>B12+B13</f>
        <v>147000000</v>
      </c>
    </row>
    <row r="11" spans="1:2">
      <c r="A11" s="6" t="s">
        <v>1</v>
      </c>
      <c r="B11" s="11"/>
    </row>
    <row r="12" spans="1:2" ht="30">
      <c r="A12" s="6" t="s">
        <v>94</v>
      </c>
      <c r="B12" s="11">
        <v>147000000</v>
      </c>
    </row>
    <row r="13" spans="1:2" ht="30">
      <c r="A13" s="6" t="s">
        <v>95</v>
      </c>
      <c r="B13" s="22">
        <v>0</v>
      </c>
    </row>
    <row r="14" spans="1:2" ht="30">
      <c r="A14" s="6" t="s">
        <v>96</v>
      </c>
      <c r="B14" s="12">
        <f>B16+B17+B18+B19</f>
        <v>31680000</v>
      </c>
    </row>
    <row r="15" spans="1:2">
      <c r="A15" s="6" t="s">
        <v>1</v>
      </c>
      <c r="B15" s="11"/>
    </row>
    <row r="16" spans="1:2" ht="45">
      <c r="A16" s="6" t="s">
        <v>97</v>
      </c>
      <c r="B16" s="11">
        <v>0</v>
      </c>
    </row>
    <row r="17" spans="1:6" ht="45">
      <c r="A17" s="6" t="s">
        <v>98</v>
      </c>
      <c r="B17" s="11">
        <v>30000000</v>
      </c>
    </row>
    <row r="18" spans="1:6" ht="30">
      <c r="A18" s="6" t="s">
        <v>99</v>
      </c>
      <c r="B18" s="11">
        <v>0</v>
      </c>
      <c r="F18" s="1" t="s">
        <v>72</v>
      </c>
    </row>
    <row r="19" spans="1:6" ht="30">
      <c r="A19" s="6" t="s">
        <v>100</v>
      </c>
      <c r="B19" s="11">
        <v>1680000</v>
      </c>
    </row>
    <row r="20" spans="1:6">
      <c r="A20" s="6" t="s">
        <v>101</v>
      </c>
      <c r="B20" s="12">
        <v>0</v>
      </c>
    </row>
    <row r="21" spans="1:6">
      <c r="A21" s="6" t="s">
        <v>1</v>
      </c>
      <c r="B21" s="11"/>
    </row>
    <row r="22" spans="1:6" ht="30">
      <c r="A22" s="6" t="s">
        <v>102</v>
      </c>
      <c r="B22" s="11">
        <v>0</v>
      </c>
    </row>
    <row r="23" spans="1:6" ht="30">
      <c r="A23" s="6" t="s">
        <v>103</v>
      </c>
      <c r="B23" s="11">
        <v>0</v>
      </c>
    </row>
    <row r="24" spans="1:6">
      <c r="A24" s="6" t="s">
        <v>104</v>
      </c>
      <c r="B24" s="12">
        <f>B5+B10+B14</f>
        <v>178680000</v>
      </c>
    </row>
    <row r="25" spans="1:6">
      <c r="A25" s="6" t="s">
        <v>1</v>
      </c>
      <c r="B25" s="11"/>
    </row>
    <row r="26" spans="1:6" ht="30">
      <c r="A26" s="6" t="s">
        <v>105</v>
      </c>
      <c r="B26" s="11">
        <f>B12+B17</f>
        <v>177000000</v>
      </c>
    </row>
    <row r="27" spans="1:6">
      <c r="A27" s="6" t="s">
        <v>106</v>
      </c>
      <c r="B27" s="11">
        <f>B13+B19</f>
        <v>1680000</v>
      </c>
    </row>
    <row r="29" spans="1:6" ht="15.75">
      <c r="A29" s="23"/>
    </row>
    <row r="30" spans="1:6" s="20" customFormat="1" ht="15.75">
      <c r="A30" s="20" t="s">
        <v>83</v>
      </c>
      <c r="B30" s="25" t="s">
        <v>82</v>
      </c>
    </row>
    <row r="31" spans="1:6" s="20" customFormat="1" ht="15.75"/>
    <row r="32" spans="1:6" s="20" customFormat="1" ht="15.75"/>
    <row r="33" spans="1:2" s="20" customFormat="1" ht="15.75">
      <c r="A33" s="20" t="s">
        <v>112</v>
      </c>
      <c r="B33" s="20" t="s">
        <v>120</v>
      </c>
    </row>
  </sheetData>
  <mergeCells count="1">
    <mergeCell ref="A2:B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Форма 1</vt:lpstr>
      <vt:lpstr>Форма 2</vt:lpstr>
      <vt:lpstr>Форма 3</vt:lpstr>
      <vt:lpstr>Форма 4</vt:lpstr>
      <vt:lpstr>форма 5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  <vt:lpstr>'форма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2017-07-04T09:52:09Z</dcterms:modified>
</cp:coreProperties>
</file>