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3'!$A$1:$W$35</definedName>
  </definedNames>
  <calcPr calcId="125725"/>
</workbook>
</file>

<file path=xl/calcChain.xml><?xml version="1.0" encoding="utf-8"?>
<calcChain xmlns="http://schemas.openxmlformats.org/spreadsheetml/2006/main">
  <c r="L21" i="4"/>
  <c r="H14" i="3"/>
  <c r="I14"/>
  <c r="J14"/>
  <c r="L14"/>
  <c r="N14"/>
  <c r="Q14"/>
  <c r="P12"/>
  <c r="L12"/>
  <c r="I12"/>
  <c r="N13" i="4"/>
  <c r="L13" s="1"/>
  <c r="L12"/>
  <c r="J13"/>
  <c r="I12"/>
  <c r="I13" s="1"/>
  <c r="Q13" l="1"/>
  <c r="Q24" s="1"/>
  <c r="P13"/>
  <c r="P12"/>
  <c r="P21"/>
  <c r="P22" s="1"/>
  <c r="I21"/>
  <c r="I22" s="1"/>
  <c r="J22"/>
  <c r="J24" s="1"/>
  <c r="K22"/>
  <c r="L22"/>
  <c r="M22"/>
  <c r="M24" s="1"/>
  <c r="N22"/>
  <c r="O22"/>
  <c r="Q22"/>
  <c r="P20"/>
  <c r="L20"/>
  <c r="I20"/>
  <c r="P19"/>
  <c r="L19"/>
  <c r="I19"/>
  <c r="T12"/>
  <c r="T13" s="1"/>
  <c r="P13" i="3"/>
  <c r="L13"/>
  <c r="I13"/>
  <c r="L17"/>
  <c r="L18" s="1"/>
  <c r="I17"/>
  <c r="I18" s="1"/>
  <c r="U22" i="4"/>
  <c r="E22"/>
  <c r="D22"/>
  <c r="F20" i="3"/>
  <c r="G20"/>
  <c r="H20"/>
  <c r="K20"/>
  <c r="O20"/>
  <c r="R20"/>
  <c r="S20"/>
  <c r="M18"/>
  <c r="N18"/>
  <c r="J18"/>
  <c r="E18"/>
  <c r="D18"/>
  <c r="M14"/>
  <c r="L10"/>
  <c r="L11"/>
  <c r="L9"/>
  <c r="I11"/>
  <c r="I10"/>
  <c r="I9"/>
  <c r="Q18"/>
  <c r="E14"/>
  <c r="E20" s="1"/>
  <c r="D14"/>
  <c r="D20" s="1"/>
  <c r="T21" i="4"/>
  <c r="P10" i="3"/>
  <c r="P14" s="1"/>
  <c r="T20" i="4"/>
  <c r="P17" i="3"/>
  <c r="P18" s="1"/>
  <c r="V19" i="4"/>
  <c r="T19" s="1"/>
  <c r="P9" i="3"/>
  <c r="R24" i="4"/>
  <c r="K24"/>
  <c r="O24"/>
  <c r="S24"/>
  <c r="W24"/>
  <c r="T22" l="1"/>
  <c r="M20" i="3"/>
  <c r="U24" i="4"/>
  <c r="I20" i="3"/>
  <c r="L20"/>
  <c r="P20"/>
  <c r="Q20"/>
  <c r="J20"/>
  <c r="N20"/>
  <c r="N24" i="4"/>
  <c r="P24"/>
  <c r="L24" l="1"/>
  <c r="V24"/>
  <c r="I24"/>
  <c r="D24"/>
  <c r="F24"/>
  <c r="G24"/>
  <c r="H24"/>
  <c r="E24"/>
  <c r="T24" l="1"/>
</calcChain>
</file>

<file path=xl/sharedStrings.xml><?xml version="1.0" encoding="utf-8"?>
<sst xmlns="http://schemas.openxmlformats.org/spreadsheetml/2006/main" count="208" uniqueCount="108">
  <si>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</si>
  <si>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</si>
  <si>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</si>
  <si>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</si>
  <si>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</si>
  <si>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</si>
  <si>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</si>
  <si>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</si>
  <si>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</si>
  <si>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</si>
  <si>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</si>
  <si>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</si>
  <si>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</si>
  <si>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</si>
  <si>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</si>
  <si>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</si>
  <si>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</si>
  <si>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</si>
  <si>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</si>
  <si>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</si>
  <si>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</si>
  <si>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</si>
  <si>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</si>
  <si>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</si>
  <si>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</si>
  <si>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</si>
  <si>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</si>
  <si>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</si>
  <si>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</si>
  <si>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</si>
  <si>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</si>
  <si>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</si>
  <si>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</si>
  <si>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</si>
  <si>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</si>
  <si>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</si>
  <si>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</si>
  <si>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</si>
  <si>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</si>
  <si>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</si>
  <si>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</si>
  <si>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</si>
  <si>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</si>
  <si>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</si>
  <si>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</si>
  <si>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</si>
  <si>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</si>
  <si>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</si>
  <si>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</si>
  <si>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</si>
  <si>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</si>
  <si>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</si>
  <si>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</si>
  <si>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</si>
  <si>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</si>
  <si>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Тимашевский район  (Поселковое сп)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</si>
  <si>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</si>
  <si>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</si>
  <si>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</si>
  <si>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</si>
  <si>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</si>
  <si>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</si>
  <si>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</si>
  <si>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</si>
  <si>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</si>
  <si>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</si>
  <si>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</si>
  <si>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</si>
  <si>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</si>
  <si>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</si>
  <si>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</si>
  <si>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</si>
  <si>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>Начальник  ФУ администрации МО Тимашевский район</t>
  </si>
  <si>
    <t>О.Г.Баженова</t>
  </si>
  <si>
    <t>Начальник ФУ администрации МО Тимашевский район</t>
  </si>
  <si>
    <t>Начальник отдела учета и отчетности</t>
  </si>
  <si>
    <t>Н.Н.Куненкова</t>
  </si>
  <si>
    <t>ПАО  "Сбербанк" муниципальный контракт № 0818300019917000016-0196875-01 от 10.05.2017</t>
  </si>
  <si>
    <t xml:space="preserve"> 57 млн. рублей, 10,455%, со сроком возврата 10.05.2018г</t>
  </si>
  <si>
    <t>Тимашевский район/Медведовское сп</t>
  </si>
  <si>
    <t>финансирование дефицита бюджета на сумму 500 000 руб., 0,1% со сроком возврата до 25.05.2018г</t>
  </si>
  <si>
    <t>ПАО "Сбербанк" России муниципальный контракт от 17 июля 2017 года №0318300091117000015-0115389-02</t>
  </si>
  <si>
    <t>Сумма кредита составляет 2000000,0 (два миллиона рублей, проценты за пользование кредитом - 12,4%, срок возврата не позднее 17.07.2018г.</t>
  </si>
  <si>
    <t>финансирование дефицита бюджета на сумму 1000 000 руб., 0,1% со сроком возврата до 03.08.2018г</t>
  </si>
  <si>
    <t>ПАО  "Сбербанк" муниципальный контракт № 0818300019917000099-0196875-03 от 06.09.2017</t>
  </si>
  <si>
    <t xml:space="preserve"> 100 млн. рублей, 9,6875%, со сроком возврата 11.09.2018г</t>
  </si>
  <si>
    <t>Тимашевский район  (Днепровское сп)</t>
  </si>
  <si>
    <t>финансирование дефицита бюджета на сумму 500 000 руб., 0,1% со сроком возврата до 15.10.2018г</t>
  </si>
  <si>
    <t>ПАО  "Сбербанк" муниципальный контракт № 0818300019917000144-0196875-02 от 01.12.2017</t>
  </si>
  <si>
    <t xml:space="preserve"> 40 млн. рублей, 8,94335%, со сроком возврата 03.12.2018г</t>
  </si>
  <si>
    <t>Объем обязательств, обеспеченных гарантией, на    1 января 2018 года</t>
  </si>
  <si>
    <t>Остаток задолженности по кредиту на                                 1 января 2018 года, рублей</t>
  </si>
  <si>
    <t>Остаток задолженности по бюджетному кредиту на 1 января 2018 года, рублей</t>
  </si>
  <si>
    <t>ПАО  "Сбербанк" муниципальный контракт № 0818300019918000008-0196875-02 от 16.04.2018</t>
  </si>
  <si>
    <t xml:space="preserve"> 57 млн. рублей, 7,5438%, со сроком возврата 23.04.2019г</t>
  </si>
  <si>
    <t>МО Тимашевский район</t>
  </si>
  <si>
    <t>финансирование дефицита бюджета на сумму 59 100 000 рублей, ставка 0,1%, срок погашения не позднее 1.04.2019</t>
  </si>
  <si>
    <t>договор № 104 от 20.10.2017г.о предоставлении администрации Днепровского с/п бюджетного кредита (доп соглашение №75 от 21.05.2018)</t>
  </si>
  <si>
    <t>договор № 82 от 09.08.2017г.о предоставлении администрации Поселкового с/п бюджетного кредита (доп соглашение № 74 от 21.05.2018)</t>
  </si>
  <si>
    <t>договор № 49 от 25.05.2017г.о предоставлении администрации Поселкового с/п бюджетного кредита(доп соглашение № 73 от 21.05.2018)</t>
  </si>
  <si>
    <t>договор №34 от 24.04.2018 (договор о реструктуризации №62р от 06.06.2018)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</si>
  <si>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октября 2018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</si>
  <si>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октября 2018 года </t>
  </si>
  <si>
    <t>Остаток задолженности по кредиту на 1.10.2018,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</si>
  <si>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октября 2018 года </t>
  </si>
  <si>
    <t>Остаток задолженности по бюджетному кредиту на 1.10.2018, рублей</t>
  </si>
  <si>
    <t>ПАО  "Сбербанк" муниципальный контракт № 0818300019918000115-0196875-02 от 20.08.2018</t>
  </si>
  <si>
    <t>80,9 млн. рублей, 7,45895%, со сроком возврата 03.09.2019г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</si>
</sst>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2" borderId="0" xfId="0" applyFont="1" applyFill="1"/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K16" activePane="bottomRight" state="frozen"/>
      <selection pane="topRight" activeCell="E1" sqref="E1"/>
      <selection pane="bottomLeft" activeCell="A7" sqref="A7"/>
      <selection pane="bottomRight" activeCell="N4" sqref="N4:P4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58" t="s">
        <v>19</v>
      </c>
      <c r="S1" s="58"/>
    </row>
    <row r="2" spans="1:19" ht="40.9" customHeight="1">
      <c r="A2" s="4"/>
      <c r="B2" s="4"/>
      <c r="C2" s="4"/>
      <c r="D2" s="4"/>
      <c r="E2" s="59" t="s">
        <v>101</v>
      </c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>
      <c r="S3" s="15" t="s">
        <v>0</v>
      </c>
    </row>
    <row r="4" spans="1:19" ht="54.6" customHeight="1">
      <c r="A4" s="51" t="s">
        <v>2</v>
      </c>
      <c r="B4" s="51" t="s">
        <v>3</v>
      </c>
      <c r="C4" s="51" t="s">
        <v>4</v>
      </c>
      <c r="D4" s="51" t="s">
        <v>5</v>
      </c>
      <c r="E4" s="54" t="s">
        <v>90</v>
      </c>
      <c r="F4" s="55"/>
      <c r="G4" s="56"/>
      <c r="H4" s="54" t="s">
        <v>9</v>
      </c>
      <c r="I4" s="55"/>
      <c r="J4" s="56"/>
      <c r="K4" s="54" t="s">
        <v>10</v>
      </c>
      <c r="L4" s="55"/>
      <c r="M4" s="56"/>
      <c r="N4" s="54" t="s">
        <v>11</v>
      </c>
      <c r="O4" s="55"/>
      <c r="P4" s="56"/>
      <c r="Q4" s="54" t="s">
        <v>12</v>
      </c>
      <c r="R4" s="55"/>
      <c r="S4" s="56"/>
    </row>
    <row r="5" spans="1:19" ht="14.45" customHeight="1">
      <c r="A5" s="52"/>
      <c r="B5" s="52"/>
      <c r="C5" s="52"/>
      <c r="D5" s="52"/>
      <c r="E5" s="50" t="s">
        <v>6</v>
      </c>
      <c r="F5" s="57" t="s">
        <v>1</v>
      </c>
      <c r="G5" s="57"/>
      <c r="H5" s="50" t="s">
        <v>6</v>
      </c>
      <c r="I5" s="57" t="s">
        <v>1</v>
      </c>
      <c r="J5" s="57"/>
      <c r="K5" s="50" t="s">
        <v>6</v>
      </c>
      <c r="L5" s="57" t="s">
        <v>1</v>
      </c>
      <c r="M5" s="57"/>
      <c r="N5" s="50" t="s">
        <v>6</v>
      </c>
      <c r="O5" s="57" t="s">
        <v>1</v>
      </c>
      <c r="P5" s="57"/>
      <c r="Q5" s="50" t="s">
        <v>6</v>
      </c>
      <c r="R5" s="57" t="s">
        <v>1</v>
      </c>
      <c r="S5" s="57"/>
    </row>
    <row r="6" spans="1:19" ht="55.9" customHeight="1">
      <c r="A6" s="53"/>
      <c r="B6" s="53"/>
      <c r="C6" s="53"/>
      <c r="D6" s="53"/>
      <c r="E6" s="50"/>
      <c r="F6" s="14" t="s">
        <v>7</v>
      </c>
      <c r="G6" s="14" t="s">
        <v>8</v>
      </c>
      <c r="H6" s="50"/>
      <c r="I6" s="14" t="s">
        <v>7</v>
      </c>
      <c r="J6" s="14" t="s">
        <v>8</v>
      </c>
      <c r="K6" s="50"/>
      <c r="L6" s="14" t="s">
        <v>7</v>
      </c>
      <c r="M6" s="14" t="s">
        <v>8</v>
      </c>
      <c r="N6" s="50"/>
      <c r="O6" s="14" t="s">
        <v>7</v>
      </c>
      <c r="P6" s="14" t="s">
        <v>8</v>
      </c>
      <c r="Q6" s="50"/>
      <c r="R6" s="14" t="s">
        <v>7</v>
      </c>
      <c r="S6" s="14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4" t="s">
        <v>56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6"/>
    </row>
    <row r="9" spans="1:19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>
      <c r="A11" s="41" t="s">
        <v>6</v>
      </c>
      <c r="B11" s="42"/>
      <c r="C11" s="42"/>
      <c r="D11" s="42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>
      <c r="A12" s="47" t="s">
        <v>13</v>
      </c>
      <c r="B12" s="48"/>
      <c r="C12" s="48"/>
      <c r="D12" s="49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44" t="s">
        <v>57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6"/>
    </row>
    <row r="14" spans="1:19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>
      <c r="A16" s="41" t="s">
        <v>6</v>
      </c>
      <c r="B16" s="42"/>
      <c r="C16" s="42"/>
      <c r="D16" s="42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7" t="s">
        <v>14</v>
      </c>
      <c r="B17" s="48"/>
      <c r="C17" s="48"/>
      <c r="D17" s="4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44" t="s">
        <v>58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6"/>
    </row>
    <row r="19" spans="1:19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>
      <c r="A21" s="41" t="s">
        <v>6</v>
      </c>
      <c r="B21" s="42"/>
      <c r="C21" s="42"/>
      <c r="D21" s="4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47" t="s">
        <v>15</v>
      </c>
      <c r="B22" s="48"/>
      <c r="C22" s="48"/>
      <c r="D22" s="4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>
      <c r="A23" s="41" t="s">
        <v>16</v>
      </c>
      <c r="B23" s="42"/>
      <c r="C23" s="42"/>
      <c r="D23" s="4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>
      <c r="A24" s="41" t="s">
        <v>17</v>
      </c>
      <c r="B24" s="42"/>
      <c r="C24" s="42"/>
      <c r="D24" s="4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" t="s">
        <v>18</v>
      </c>
    </row>
    <row r="26" spans="1:19">
      <c r="A26" s="1" t="s">
        <v>59</v>
      </c>
    </row>
    <row r="27" spans="1:19">
      <c r="A27" s="1" t="s">
        <v>60</v>
      </c>
    </row>
    <row r="28" spans="1:19">
      <c r="A28" s="1" t="s">
        <v>61</v>
      </c>
    </row>
    <row r="30" spans="1:19" ht="15.75">
      <c r="A30" s="40"/>
      <c r="B30" s="40"/>
      <c r="C30" s="40"/>
      <c r="D30" s="40"/>
    </row>
    <row r="31" spans="1:19" s="19" customFormat="1" ht="15.75">
      <c r="A31" s="19" t="s">
        <v>72</v>
      </c>
      <c r="L31" s="19" t="s">
        <v>73</v>
      </c>
    </row>
    <row r="32" spans="1:19" s="19" customFormat="1" ht="15.75"/>
    <row r="33" spans="1:12" s="19" customFormat="1" ht="15.75"/>
    <row r="34" spans="1:12" s="19" customFormat="1" ht="15.75"/>
    <row r="35" spans="1:12" s="19" customFormat="1" ht="15.75">
      <c r="A35" s="39"/>
      <c r="B35" s="39"/>
      <c r="C35" s="39"/>
    </row>
    <row r="36" spans="1:12" s="19" customFormat="1" ht="15.75">
      <c r="A36" s="19" t="s">
        <v>75</v>
      </c>
      <c r="L36" s="19" t="s">
        <v>76</v>
      </c>
    </row>
    <row r="37" spans="1:12" s="19" customFormat="1" ht="15.75"/>
  </sheetData>
  <mergeCells count="34"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  <mergeCell ref="H5:H6"/>
    <mergeCell ref="A4:A6"/>
    <mergeCell ref="K4:M4"/>
    <mergeCell ref="F5:G5"/>
    <mergeCell ref="L5:M5"/>
    <mergeCell ref="D4:D6"/>
    <mergeCell ref="C4:C6"/>
    <mergeCell ref="B4:B6"/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7"/>
  <sheetViews>
    <sheetView view="pageBreakPreview" zoomScale="70" zoomScaleNormal="70" zoomScaleSheetLayoutView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17" sqref="A17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58" t="s">
        <v>20</v>
      </c>
      <c r="S1" s="58"/>
    </row>
    <row r="2" spans="1:19" ht="43.9" customHeight="1">
      <c r="D2" s="59" t="s">
        <v>102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4" spans="1:19" ht="37.15" customHeight="1">
      <c r="A4" s="51" t="s">
        <v>2</v>
      </c>
      <c r="B4" s="51" t="s">
        <v>23</v>
      </c>
      <c r="C4" s="51" t="s">
        <v>22</v>
      </c>
      <c r="D4" s="54" t="s">
        <v>91</v>
      </c>
      <c r="E4" s="55"/>
      <c r="F4" s="55"/>
      <c r="G4" s="56"/>
      <c r="H4" s="77" t="s">
        <v>25</v>
      </c>
      <c r="I4" s="54" t="s">
        <v>26</v>
      </c>
      <c r="J4" s="55"/>
      <c r="K4" s="56"/>
      <c r="L4" s="54" t="s">
        <v>52</v>
      </c>
      <c r="M4" s="55"/>
      <c r="N4" s="55"/>
      <c r="O4" s="56"/>
      <c r="P4" s="54" t="s">
        <v>103</v>
      </c>
      <c r="Q4" s="55"/>
      <c r="R4" s="55"/>
      <c r="S4" s="56"/>
    </row>
    <row r="5" spans="1:19">
      <c r="A5" s="52"/>
      <c r="B5" s="52"/>
      <c r="C5" s="52"/>
      <c r="D5" s="75" t="s">
        <v>6</v>
      </c>
      <c r="E5" s="44" t="s">
        <v>1</v>
      </c>
      <c r="F5" s="45"/>
      <c r="G5" s="46"/>
      <c r="H5" s="78"/>
      <c r="I5" s="75" t="s">
        <v>6</v>
      </c>
      <c r="J5" s="44" t="s">
        <v>1</v>
      </c>
      <c r="K5" s="46"/>
      <c r="L5" s="75" t="s">
        <v>6</v>
      </c>
      <c r="M5" s="44" t="s">
        <v>1</v>
      </c>
      <c r="N5" s="45"/>
      <c r="O5" s="46"/>
      <c r="P5" s="75" t="s">
        <v>6</v>
      </c>
      <c r="Q5" s="44" t="s">
        <v>1</v>
      </c>
      <c r="R5" s="45"/>
      <c r="S5" s="46"/>
    </row>
    <row r="6" spans="1:19" ht="58.9" customHeight="1">
      <c r="A6" s="53"/>
      <c r="B6" s="53"/>
      <c r="C6" s="53"/>
      <c r="D6" s="76"/>
      <c r="E6" s="14" t="s">
        <v>7</v>
      </c>
      <c r="F6" s="14" t="s">
        <v>8</v>
      </c>
      <c r="G6" s="14" t="s">
        <v>24</v>
      </c>
      <c r="H6" s="79"/>
      <c r="I6" s="76"/>
      <c r="J6" s="14" t="s">
        <v>8</v>
      </c>
      <c r="K6" s="14" t="s">
        <v>24</v>
      </c>
      <c r="L6" s="76"/>
      <c r="M6" s="14" t="s">
        <v>7</v>
      </c>
      <c r="N6" s="14" t="s">
        <v>8</v>
      </c>
      <c r="O6" s="14" t="s">
        <v>24</v>
      </c>
      <c r="P6" s="76"/>
      <c r="Q6" s="14" t="s">
        <v>7</v>
      </c>
      <c r="R6" s="14" t="s">
        <v>8</v>
      </c>
      <c r="S6" s="14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69" t="s">
        <v>62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1"/>
    </row>
    <row r="9" spans="1:19" s="22" customFormat="1" ht="103.5" customHeight="1">
      <c r="A9" s="26" t="s">
        <v>53</v>
      </c>
      <c r="B9" s="27" t="s">
        <v>77</v>
      </c>
      <c r="C9" s="27" t="s">
        <v>78</v>
      </c>
      <c r="D9" s="28">
        <v>57000000</v>
      </c>
      <c r="E9" s="28">
        <v>57000000</v>
      </c>
      <c r="F9" s="28"/>
      <c r="G9" s="28"/>
      <c r="H9" s="28"/>
      <c r="I9" s="28">
        <f>J9</f>
        <v>1877603.44</v>
      </c>
      <c r="J9" s="28">
        <v>1877603.44</v>
      </c>
      <c r="K9" s="28"/>
      <c r="L9" s="28">
        <f>M9+N9</f>
        <v>58877603.439999998</v>
      </c>
      <c r="M9" s="28">
        <v>57000000</v>
      </c>
      <c r="N9" s="28">
        <v>1877603.44</v>
      </c>
      <c r="O9" s="28"/>
      <c r="P9" s="28">
        <f>Q9</f>
        <v>0</v>
      </c>
      <c r="Q9" s="28">
        <v>0</v>
      </c>
      <c r="R9" s="28">
        <v>0</v>
      </c>
      <c r="S9" s="28"/>
    </row>
    <row r="10" spans="1:19" s="32" customFormat="1" ht="103.5" customHeight="1">
      <c r="A10" s="26" t="s">
        <v>53</v>
      </c>
      <c r="B10" s="27" t="s">
        <v>84</v>
      </c>
      <c r="C10" s="27" t="s">
        <v>85</v>
      </c>
      <c r="D10" s="28">
        <v>100000000</v>
      </c>
      <c r="E10" s="28">
        <v>100000000</v>
      </c>
      <c r="F10" s="28"/>
      <c r="G10" s="28"/>
      <c r="H10" s="28"/>
      <c r="I10" s="28">
        <f>J10</f>
        <v>4812086.45</v>
      </c>
      <c r="J10" s="28">
        <v>4812086.45</v>
      </c>
      <c r="K10" s="28"/>
      <c r="L10" s="28">
        <f t="shared" ref="L10:L11" si="0">M10+N10</f>
        <v>104812086.45</v>
      </c>
      <c r="M10" s="28">
        <v>100000000</v>
      </c>
      <c r="N10" s="28">
        <v>4812086.45</v>
      </c>
      <c r="O10" s="28"/>
      <c r="P10" s="28">
        <f>Q10+R10</f>
        <v>0</v>
      </c>
      <c r="Q10" s="28">
        <v>0</v>
      </c>
      <c r="R10" s="28">
        <v>0</v>
      </c>
      <c r="S10" s="28"/>
    </row>
    <row r="11" spans="1:19" s="32" customFormat="1" ht="103.5" customHeight="1">
      <c r="A11" s="26" t="s">
        <v>53</v>
      </c>
      <c r="B11" s="27" t="s">
        <v>88</v>
      </c>
      <c r="C11" s="27" t="s">
        <v>89</v>
      </c>
      <c r="D11" s="28">
        <v>40000000</v>
      </c>
      <c r="E11" s="28">
        <v>40000000</v>
      </c>
      <c r="F11" s="28"/>
      <c r="G11" s="28"/>
      <c r="H11" s="28"/>
      <c r="I11" s="28">
        <f>J11</f>
        <v>2489436.63</v>
      </c>
      <c r="J11" s="28">
        <v>2489436.63</v>
      </c>
      <c r="K11" s="28"/>
      <c r="L11" s="28">
        <f t="shared" si="0"/>
        <v>42489436.630000003</v>
      </c>
      <c r="M11" s="28">
        <v>40000000</v>
      </c>
      <c r="N11" s="28">
        <v>2489436.63</v>
      </c>
      <c r="O11" s="28"/>
      <c r="P11" s="28">
        <v>0</v>
      </c>
      <c r="Q11" s="28">
        <v>0</v>
      </c>
      <c r="R11" s="28">
        <v>0</v>
      </c>
      <c r="S11" s="28"/>
    </row>
    <row r="12" spans="1:19" s="32" customFormat="1" ht="103.5" customHeight="1">
      <c r="A12" s="26" t="s">
        <v>53</v>
      </c>
      <c r="B12" s="27" t="s">
        <v>106</v>
      </c>
      <c r="C12" s="27" t="s">
        <v>107</v>
      </c>
      <c r="D12" s="28"/>
      <c r="E12" s="28"/>
      <c r="F12" s="28"/>
      <c r="G12" s="28"/>
      <c r="H12" s="28">
        <v>80900000</v>
      </c>
      <c r="I12" s="28">
        <f>J12</f>
        <v>446372.18</v>
      </c>
      <c r="J12" s="28">
        <v>446372.18</v>
      </c>
      <c r="K12" s="28"/>
      <c r="L12" s="28">
        <f>M12+N12</f>
        <v>446372.18</v>
      </c>
      <c r="M12" s="28"/>
      <c r="N12" s="28">
        <v>446372.18</v>
      </c>
      <c r="O12" s="28"/>
      <c r="P12" s="28">
        <f>Q12+R12</f>
        <v>80900000</v>
      </c>
      <c r="Q12" s="28">
        <v>80900000</v>
      </c>
      <c r="R12" s="28">
        <v>0</v>
      </c>
      <c r="S12" s="28"/>
    </row>
    <row r="13" spans="1:19" s="32" customFormat="1" ht="103.5" customHeight="1">
      <c r="A13" s="26" t="s">
        <v>53</v>
      </c>
      <c r="B13" s="27" t="s">
        <v>93</v>
      </c>
      <c r="C13" s="27" t="s">
        <v>94</v>
      </c>
      <c r="D13" s="28"/>
      <c r="E13" s="28"/>
      <c r="F13" s="28"/>
      <c r="G13" s="28"/>
      <c r="H13" s="28">
        <v>57000000</v>
      </c>
      <c r="I13" s="28">
        <f>J13</f>
        <v>1884916.59</v>
      </c>
      <c r="J13" s="28">
        <v>1884916.59</v>
      </c>
      <c r="K13" s="28"/>
      <c r="L13" s="28">
        <f>M13+N13</f>
        <v>1884916.59</v>
      </c>
      <c r="M13" s="28"/>
      <c r="N13" s="28">
        <v>1884916.59</v>
      </c>
      <c r="O13" s="28"/>
      <c r="P13" s="28">
        <f>Q13</f>
        <v>57000000</v>
      </c>
      <c r="Q13" s="28">
        <v>57000000</v>
      </c>
      <c r="R13" s="28">
        <v>0</v>
      </c>
      <c r="S13" s="28"/>
    </row>
    <row r="14" spans="1:19" s="23" customFormat="1" ht="14.25">
      <c r="A14" s="63" t="s">
        <v>6</v>
      </c>
      <c r="B14" s="64"/>
      <c r="C14" s="65"/>
      <c r="D14" s="29">
        <f>D9+D10+D11</f>
        <v>197000000</v>
      </c>
      <c r="E14" s="29">
        <f>E9+E10+E11</f>
        <v>197000000</v>
      </c>
      <c r="F14" s="29"/>
      <c r="G14" s="29"/>
      <c r="H14" s="29">
        <f>H12+H13</f>
        <v>137900000</v>
      </c>
      <c r="I14" s="29">
        <f>I9+I10+I11+I13+I12</f>
        <v>11510415.289999999</v>
      </c>
      <c r="J14" s="29">
        <f>J9+J10+J11+J13+J12</f>
        <v>11510415.289999999</v>
      </c>
      <c r="K14" s="29"/>
      <c r="L14" s="29">
        <f>L9+L10+L11+L13+L12</f>
        <v>208510415.28999999</v>
      </c>
      <c r="M14" s="29">
        <f>M9+M10+M11</f>
        <v>197000000</v>
      </c>
      <c r="N14" s="29">
        <f>N9+N10+N11+N13+N12</f>
        <v>11510415.289999999</v>
      </c>
      <c r="O14" s="29"/>
      <c r="P14" s="29">
        <f>P9+P10+P11+P13+P12</f>
        <v>137900000</v>
      </c>
      <c r="Q14" s="29">
        <f>Q9+Q10+Q11+Q13+Q12</f>
        <v>137900000</v>
      </c>
      <c r="R14" s="29">
        <v>0</v>
      </c>
      <c r="S14" s="29">
        <v>0</v>
      </c>
    </row>
    <row r="15" spans="1:19" s="22" customFormat="1">
      <c r="A15" s="60" t="s">
        <v>13</v>
      </c>
      <c r="B15" s="61"/>
      <c r="C15" s="6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s="22" customFormat="1">
      <c r="A16" s="72" t="s">
        <v>54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4"/>
    </row>
    <row r="17" spans="1:19" s="32" customFormat="1" ht="180">
      <c r="A17" s="26" t="s">
        <v>79</v>
      </c>
      <c r="B17" s="34" t="s">
        <v>81</v>
      </c>
      <c r="C17" s="34" t="s">
        <v>82</v>
      </c>
      <c r="D17" s="28">
        <v>2000000</v>
      </c>
      <c r="E17" s="35">
        <v>2000000</v>
      </c>
      <c r="F17" s="36"/>
      <c r="G17" s="36"/>
      <c r="H17" s="28"/>
      <c r="I17" s="28">
        <f>J17</f>
        <v>130454.78</v>
      </c>
      <c r="J17" s="37">
        <v>130454.78</v>
      </c>
      <c r="K17" s="36"/>
      <c r="L17" s="28">
        <f>M17+N17</f>
        <v>2130454.7799999998</v>
      </c>
      <c r="M17" s="28">
        <v>2000000</v>
      </c>
      <c r="N17" s="37">
        <v>130454.78</v>
      </c>
      <c r="O17" s="36"/>
      <c r="P17" s="37">
        <f>Q17+R17+S17</f>
        <v>0</v>
      </c>
      <c r="Q17" s="37">
        <v>0</v>
      </c>
      <c r="R17" s="38"/>
      <c r="S17" s="36"/>
    </row>
    <row r="18" spans="1:19" s="23" customFormat="1" ht="14.25">
      <c r="A18" s="63" t="s">
        <v>6</v>
      </c>
      <c r="B18" s="64"/>
      <c r="C18" s="65"/>
      <c r="D18" s="29">
        <f>D17</f>
        <v>2000000</v>
      </c>
      <c r="E18" s="29">
        <f>E17</f>
        <v>2000000</v>
      </c>
      <c r="F18" s="29"/>
      <c r="G18" s="29"/>
      <c r="H18" s="29"/>
      <c r="I18" s="29">
        <f>I17</f>
        <v>130454.78</v>
      </c>
      <c r="J18" s="29">
        <f>J17</f>
        <v>130454.78</v>
      </c>
      <c r="K18" s="29"/>
      <c r="L18" s="29">
        <f>L17</f>
        <v>2130454.7799999998</v>
      </c>
      <c r="M18" s="29">
        <f t="shared" ref="M18:N18" si="1">M17</f>
        <v>2000000</v>
      </c>
      <c r="N18" s="29">
        <f t="shared" si="1"/>
        <v>130454.78</v>
      </c>
      <c r="O18" s="29"/>
      <c r="P18" s="29">
        <f>P17</f>
        <v>0</v>
      </c>
      <c r="Q18" s="29">
        <f>Q17</f>
        <v>0</v>
      </c>
      <c r="R18" s="29"/>
      <c r="S18" s="29"/>
    </row>
    <row r="19" spans="1:19" s="22" customFormat="1">
      <c r="A19" s="60" t="s">
        <v>14</v>
      </c>
      <c r="B19" s="61"/>
      <c r="C19" s="62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19" s="23" customFormat="1" ht="14.25">
      <c r="A20" s="63" t="s">
        <v>27</v>
      </c>
      <c r="B20" s="64"/>
      <c r="C20" s="65"/>
      <c r="D20" s="29">
        <f>D14+D18</f>
        <v>199000000</v>
      </c>
      <c r="E20" s="29">
        <f t="shared" ref="E20:S20" si="2">E14+E18</f>
        <v>199000000</v>
      </c>
      <c r="F20" s="29">
        <f t="shared" si="2"/>
        <v>0</v>
      </c>
      <c r="G20" s="29">
        <f t="shared" si="2"/>
        <v>0</v>
      </c>
      <c r="H20" s="29">
        <f t="shared" si="2"/>
        <v>137900000</v>
      </c>
      <c r="I20" s="29">
        <f t="shared" si="2"/>
        <v>11640870.069999998</v>
      </c>
      <c r="J20" s="29">
        <f t="shared" si="2"/>
        <v>11640870.069999998</v>
      </c>
      <c r="K20" s="29">
        <f t="shared" si="2"/>
        <v>0</v>
      </c>
      <c r="L20" s="29">
        <f t="shared" si="2"/>
        <v>210640870.06999999</v>
      </c>
      <c r="M20" s="29">
        <f t="shared" si="2"/>
        <v>199000000</v>
      </c>
      <c r="N20" s="29">
        <f t="shared" si="2"/>
        <v>11640870.069999998</v>
      </c>
      <c r="O20" s="29">
        <f t="shared" si="2"/>
        <v>0</v>
      </c>
      <c r="P20" s="29">
        <f t="shared" si="2"/>
        <v>137900000</v>
      </c>
      <c r="Q20" s="29">
        <f t="shared" si="2"/>
        <v>137900000</v>
      </c>
      <c r="R20" s="29">
        <f t="shared" si="2"/>
        <v>0</v>
      </c>
      <c r="S20" s="29">
        <f t="shared" si="2"/>
        <v>0</v>
      </c>
    </row>
    <row r="21" spans="1:19" s="9" customFormat="1" ht="14.25">
      <c r="A21" s="66" t="s">
        <v>28</v>
      </c>
      <c r="B21" s="67"/>
      <c r="C21" s="68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3" spans="1:19" ht="15.75">
      <c r="A23" s="40"/>
      <c r="B23" s="40"/>
      <c r="C23" s="40"/>
      <c r="D23" s="40"/>
    </row>
    <row r="24" spans="1:19" s="19" customFormat="1" ht="15.75">
      <c r="A24" s="19" t="s">
        <v>74</v>
      </c>
      <c r="L24" s="19" t="s">
        <v>73</v>
      </c>
    </row>
    <row r="25" spans="1:19" s="19" customFormat="1" ht="15.75">
      <c r="N25" s="25"/>
      <c r="O25" s="25"/>
    </row>
    <row r="26" spans="1:19" s="19" customFormat="1" ht="15.75"/>
    <row r="27" spans="1:19" s="19" customFormat="1" ht="15.75">
      <c r="A27" s="19" t="s">
        <v>75</v>
      </c>
      <c r="L27" s="19" t="s">
        <v>76</v>
      </c>
    </row>
  </sheetData>
  <mergeCells count="27"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  <mergeCell ref="A8:S8"/>
    <mergeCell ref="A15:C15"/>
    <mergeCell ref="A14:C14"/>
    <mergeCell ref="A16:S16"/>
    <mergeCell ref="I5:I6"/>
    <mergeCell ref="L5:L6"/>
    <mergeCell ref="M5:O5"/>
    <mergeCell ref="P5:P6"/>
    <mergeCell ref="Q5:S5"/>
    <mergeCell ref="A23:D23"/>
    <mergeCell ref="A19:C19"/>
    <mergeCell ref="A18:C18"/>
    <mergeCell ref="A21:C21"/>
    <mergeCell ref="A20:C20"/>
  </mergeCells>
  <pageMargins left="0.31496062992125984" right="0.31496062992125984" top="0.35433070866141736" bottom="0.15748031496062992" header="0.31496062992125984" footer="0.31496062992125984"/>
  <pageSetup paperSize="9" scale="45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4"/>
  <sheetViews>
    <sheetView view="pageBreakPreview" zoomScale="60" zoomScaleNormal="70" workbookViewId="0">
      <pane xSplit="3" ySplit="6" topLeftCell="D13" activePane="bottomRight" state="frozen"/>
      <selection pane="topRight" activeCell="D1" sqref="D1"/>
      <selection pane="bottomLeft" activeCell="A8" sqref="A8"/>
      <selection pane="bottomRight" activeCell="P19" sqref="P19:P21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3.7109375" style="1" bestFit="1" customWidth="1"/>
    <col min="6" max="7" width="9" style="1" bestFit="1" customWidth="1"/>
    <col min="8" max="8" width="15.42578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6" width="16.85546875" style="1" customWidth="1"/>
    <col min="17" max="17" width="18.140625" style="1" customWidth="1"/>
    <col min="18" max="19" width="8.85546875" style="1"/>
    <col min="20" max="20" width="14.7109375" style="1" customWidth="1"/>
    <col min="21" max="21" width="15.140625" style="1" customWidth="1"/>
    <col min="22" max="22" width="10.85546875" style="1" customWidth="1"/>
    <col min="23" max="16384" width="8.85546875" style="1"/>
  </cols>
  <sheetData>
    <row r="1" spans="1:23">
      <c r="V1" s="58" t="s">
        <v>32</v>
      </c>
      <c r="W1" s="58"/>
    </row>
    <row r="2" spans="1:23" ht="47.45" customHeight="1">
      <c r="D2" s="59" t="s">
        <v>104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4" spans="1:23" ht="48" customHeight="1">
      <c r="A4" s="57" t="s">
        <v>2</v>
      </c>
      <c r="B4" s="57" t="s">
        <v>21</v>
      </c>
      <c r="C4" s="57" t="s">
        <v>22</v>
      </c>
      <c r="D4" s="57" t="s">
        <v>92</v>
      </c>
      <c r="E4" s="57"/>
      <c r="F4" s="57"/>
      <c r="G4" s="57"/>
      <c r="H4" s="91" t="s">
        <v>29</v>
      </c>
      <c r="I4" s="54" t="s">
        <v>26</v>
      </c>
      <c r="J4" s="55"/>
      <c r="K4" s="56"/>
      <c r="L4" s="57" t="s">
        <v>31</v>
      </c>
      <c r="M4" s="57"/>
      <c r="N4" s="57"/>
      <c r="O4" s="57"/>
      <c r="P4" s="57" t="s">
        <v>30</v>
      </c>
      <c r="Q4" s="57"/>
      <c r="R4" s="57"/>
      <c r="S4" s="57"/>
      <c r="T4" s="54" t="s">
        <v>105</v>
      </c>
      <c r="U4" s="55"/>
      <c r="V4" s="55"/>
      <c r="W4" s="56"/>
    </row>
    <row r="5" spans="1:23">
      <c r="A5" s="57"/>
      <c r="B5" s="57"/>
      <c r="C5" s="57"/>
      <c r="D5" s="50" t="s">
        <v>6</v>
      </c>
      <c r="E5" s="57" t="s">
        <v>1</v>
      </c>
      <c r="F5" s="57"/>
      <c r="G5" s="57"/>
      <c r="H5" s="92"/>
      <c r="I5" s="75" t="s">
        <v>6</v>
      </c>
      <c r="J5" s="44" t="s">
        <v>1</v>
      </c>
      <c r="K5" s="46"/>
      <c r="L5" s="50" t="s">
        <v>6</v>
      </c>
      <c r="M5" s="57" t="s">
        <v>1</v>
      </c>
      <c r="N5" s="57"/>
      <c r="O5" s="57"/>
      <c r="P5" s="50" t="s">
        <v>6</v>
      </c>
      <c r="Q5" s="57" t="s">
        <v>1</v>
      </c>
      <c r="R5" s="57"/>
      <c r="S5" s="57"/>
      <c r="T5" s="50" t="s">
        <v>6</v>
      </c>
      <c r="U5" s="57" t="s">
        <v>1</v>
      </c>
      <c r="V5" s="57"/>
      <c r="W5" s="57"/>
    </row>
    <row r="6" spans="1:23" ht="60" customHeight="1">
      <c r="A6" s="57"/>
      <c r="B6" s="57"/>
      <c r="C6" s="57"/>
      <c r="D6" s="50"/>
      <c r="E6" s="14" t="s">
        <v>7</v>
      </c>
      <c r="F6" s="14" t="s">
        <v>8</v>
      </c>
      <c r="G6" s="14" t="s">
        <v>24</v>
      </c>
      <c r="H6" s="93"/>
      <c r="I6" s="76"/>
      <c r="J6" s="14" t="s">
        <v>8</v>
      </c>
      <c r="K6" s="14" t="s">
        <v>24</v>
      </c>
      <c r="L6" s="50"/>
      <c r="M6" s="14" t="s">
        <v>7</v>
      </c>
      <c r="N6" s="14" t="s">
        <v>8</v>
      </c>
      <c r="O6" s="14" t="s">
        <v>24</v>
      </c>
      <c r="P6" s="50"/>
      <c r="Q6" s="14" t="s">
        <v>7</v>
      </c>
      <c r="R6" s="14" t="s">
        <v>8</v>
      </c>
      <c r="S6" s="14" t="s">
        <v>24</v>
      </c>
      <c r="T6" s="50"/>
      <c r="U6" s="14" t="s">
        <v>7</v>
      </c>
      <c r="V6" s="14" t="s">
        <v>8</v>
      </c>
      <c r="W6" s="14" t="s">
        <v>24</v>
      </c>
    </row>
    <row r="7" spans="1:23" s="12" customForma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>
      <c r="A8" s="3"/>
      <c r="B8" s="82" t="s">
        <v>63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</row>
    <row r="9" spans="1:23" s="9" customFormat="1" ht="14.25">
      <c r="A9" s="84" t="s">
        <v>6</v>
      </c>
      <c r="B9" s="84"/>
      <c r="C9" s="84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83" t="s">
        <v>13</v>
      </c>
      <c r="B10" s="83"/>
      <c r="C10" s="8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82" t="s">
        <v>64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spans="1:23" s="32" customFormat="1" ht="86.25" customHeight="1">
      <c r="A12" s="33" t="s">
        <v>95</v>
      </c>
      <c r="B12" s="34" t="s">
        <v>100</v>
      </c>
      <c r="C12" s="34" t="s">
        <v>96</v>
      </c>
      <c r="D12" s="21"/>
      <c r="E12" s="21"/>
      <c r="F12" s="21"/>
      <c r="G12" s="21"/>
      <c r="H12" s="21">
        <v>59100000</v>
      </c>
      <c r="I12" s="21">
        <f>J12</f>
        <v>7747.76</v>
      </c>
      <c r="J12" s="21">
        <v>7747.76</v>
      </c>
      <c r="K12" s="21"/>
      <c r="L12" s="21">
        <f>M12+N12</f>
        <v>2962747.76</v>
      </c>
      <c r="M12" s="21">
        <v>2955000</v>
      </c>
      <c r="N12" s="21">
        <v>7747.76</v>
      </c>
      <c r="O12" s="21"/>
      <c r="P12" s="21">
        <f>Q12</f>
        <v>56145000</v>
      </c>
      <c r="Q12" s="21">
        <v>56145000</v>
      </c>
      <c r="R12" s="21"/>
      <c r="S12" s="21"/>
      <c r="T12" s="21">
        <f>U12</f>
        <v>0</v>
      </c>
      <c r="U12" s="21">
        <v>0</v>
      </c>
      <c r="V12" s="21">
        <v>0</v>
      </c>
      <c r="W12" s="21"/>
    </row>
    <row r="13" spans="1:23" s="9" customFormat="1">
      <c r="A13" s="81" t="s">
        <v>6</v>
      </c>
      <c r="B13" s="81"/>
      <c r="C13" s="81"/>
      <c r="D13" s="24"/>
      <c r="E13" s="24"/>
      <c r="F13" s="24"/>
      <c r="G13" s="24"/>
      <c r="H13" s="24">
        <v>59100000</v>
      </c>
      <c r="I13" s="24">
        <f>I12</f>
        <v>7747.76</v>
      </c>
      <c r="J13" s="24">
        <f>J12</f>
        <v>7747.76</v>
      </c>
      <c r="K13" s="24"/>
      <c r="L13" s="24">
        <f>M13+N13</f>
        <v>2962747.76</v>
      </c>
      <c r="M13" s="21">
        <v>2955000</v>
      </c>
      <c r="N13" s="24">
        <f>N12</f>
        <v>7747.76</v>
      </c>
      <c r="O13" s="24"/>
      <c r="P13" s="24">
        <f>P12</f>
        <v>56145000</v>
      </c>
      <c r="Q13" s="24">
        <f>Q12</f>
        <v>56145000</v>
      </c>
      <c r="R13" s="24"/>
      <c r="S13" s="24"/>
      <c r="T13" s="24">
        <f>T12</f>
        <v>0</v>
      </c>
      <c r="U13" s="24">
        <v>0</v>
      </c>
      <c r="V13" s="24">
        <v>0</v>
      </c>
      <c r="W13" s="24"/>
    </row>
    <row r="14" spans="1:23">
      <c r="A14" s="80" t="s">
        <v>14</v>
      </c>
      <c r="B14" s="80"/>
      <c r="C14" s="8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85" t="s">
        <v>65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7"/>
    </row>
    <row r="16" spans="1:23" s="9" customFormat="1" ht="14.25">
      <c r="A16" s="81" t="s">
        <v>6</v>
      </c>
      <c r="B16" s="81"/>
      <c r="C16" s="8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80" t="s">
        <v>15</v>
      </c>
      <c r="B17" s="80"/>
      <c r="C17" s="8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>
      <c r="A18" s="88" t="s">
        <v>66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</row>
    <row r="19" spans="1:23" ht="153.75" customHeight="1">
      <c r="A19" s="26" t="s">
        <v>55</v>
      </c>
      <c r="B19" s="30" t="s">
        <v>99</v>
      </c>
      <c r="C19" s="30" t="s">
        <v>80</v>
      </c>
      <c r="D19" s="31">
        <v>500000</v>
      </c>
      <c r="E19" s="31">
        <v>500000</v>
      </c>
      <c r="F19" s="31"/>
      <c r="G19" s="31"/>
      <c r="H19" s="31"/>
      <c r="I19" s="31">
        <f>J19</f>
        <v>486.37</v>
      </c>
      <c r="J19" s="31">
        <v>486.37</v>
      </c>
      <c r="K19" s="31"/>
      <c r="L19" s="31">
        <f>M19+N19</f>
        <v>25486.37</v>
      </c>
      <c r="M19" s="31">
        <v>25000</v>
      </c>
      <c r="N19" s="31">
        <v>486.37</v>
      </c>
      <c r="O19" s="31"/>
      <c r="P19" s="31">
        <f>Q19</f>
        <v>475000</v>
      </c>
      <c r="Q19" s="31">
        <v>475000</v>
      </c>
      <c r="R19" s="31"/>
      <c r="S19" s="31"/>
      <c r="T19" s="31">
        <f>U19+V19</f>
        <v>0</v>
      </c>
      <c r="U19" s="31">
        <v>0</v>
      </c>
      <c r="V19" s="31">
        <f>J19-N19</f>
        <v>0</v>
      </c>
      <c r="W19" s="31"/>
    </row>
    <row r="20" spans="1:23" ht="157.5" customHeight="1">
      <c r="A20" s="26" t="s">
        <v>55</v>
      </c>
      <c r="B20" s="30" t="s">
        <v>98</v>
      </c>
      <c r="C20" s="30" t="s">
        <v>83</v>
      </c>
      <c r="D20" s="31">
        <v>1000000</v>
      </c>
      <c r="E20" s="31">
        <v>1000000</v>
      </c>
      <c r="F20" s="31"/>
      <c r="G20" s="31"/>
      <c r="H20" s="31"/>
      <c r="I20" s="31">
        <f>J20</f>
        <v>778.22</v>
      </c>
      <c r="J20" s="31">
        <v>778.22</v>
      </c>
      <c r="K20" s="31"/>
      <c r="L20" s="31">
        <f>M20+N20</f>
        <v>50778.22</v>
      </c>
      <c r="M20" s="31">
        <v>50000</v>
      </c>
      <c r="N20" s="31">
        <v>778.22</v>
      </c>
      <c r="O20" s="31"/>
      <c r="P20" s="31">
        <f>Q20</f>
        <v>950000</v>
      </c>
      <c r="Q20" s="31">
        <v>950000</v>
      </c>
      <c r="R20" s="31"/>
      <c r="S20" s="31"/>
      <c r="T20" s="31">
        <f>U20+V20</f>
        <v>0</v>
      </c>
      <c r="U20" s="31">
        <v>0</v>
      </c>
      <c r="V20" s="31">
        <v>0</v>
      </c>
      <c r="W20" s="31"/>
    </row>
    <row r="21" spans="1:23" ht="135">
      <c r="A21" s="26" t="s">
        <v>86</v>
      </c>
      <c r="B21" s="30" t="s">
        <v>97</v>
      </c>
      <c r="C21" s="30" t="s">
        <v>87</v>
      </c>
      <c r="D21" s="21">
        <v>500000</v>
      </c>
      <c r="E21" s="21">
        <v>500000</v>
      </c>
      <c r="F21" s="21"/>
      <c r="G21" s="21"/>
      <c r="H21" s="21"/>
      <c r="I21" s="21">
        <f>J21</f>
        <v>296.51</v>
      </c>
      <c r="J21" s="21">
        <v>296.51</v>
      </c>
      <c r="K21" s="21"/>
      <c r="L21" s="21">
        <f>M21+N21</f>
        <v>25296.51</v>
      </c>
      <c r="M21" s="21">
        <v>25000</v>
      </c>
      <c r="N21" s="21">
        <v>296.51</v>
      </c>
      <c r="O21" s="21"/>
      <c r="P21" s="21">
        <f>Q21</f>
        <v>475000</v>
      </c>
      <c r="Q21" s="21">
        <v>475000</v>
      </c>
      <c r="R21" s="21"/>
      <c r="S21" s="21"/>
      <c r="T21" s="31">
        <f>U21+V21</f>
        <v>0</v>
      </c>
      <c r="U21" s="21">
        <v>0</v>
      </c>
      <c r="V21" s="21">
        <v>0</v>
      </c>
      <c r="W21" s="21"/>
    </row>
    <row r="22" spans="1:23">
      <c r="A22" s="81" t="s">
        <v>6</v>
      </c>
      <c r="B22" s="81"/>
      <c r="C22" s="81"/>
      <c r="D22" s="24">
        <f>D19+D20+D21</f>
        <v>2000000</v>
      </c>
      <c r="E22" s="24">
        <f>E19+E20+E21</f>
        <v>2000000</v>
      </c>
      <c r="F22" s="24"/>
      <c r="G22" s="24"/>
      <c r="H22" s="24"/>
      <c r="I22" s="24">
        <f>I19+I20+I21</f>
        <v>1561.1000000000001</v>
      </c>
      <c r="J22" s="24">
        <f t="shared" ref="J22:Q22" si="0">J19+J20+J21</f>
        <v>1561.1000000000001</v>
      </c>
      <c r="K22" s="24">
        <f t="shared" si="0"/>
        <v>0</v>
      </c>
      <c r="L22" s="24">
        <f t="shared" si="0"/>
        <v>101561.09999999999</v>
      </c>
      <c r="M22" s="24">
        <f t="shared" si="0"/>
        <v>100000</v>
      </c>
      <c r="N22" s="24">
        <f t="shared" si="0"/>
        <v>1561.1000000000001</v>
      </c>
      <c r="O22" s="24">
        <f t="shared" si="0"/>
        <v>0</v>
      </c>
      <c r="P22" s="24">
        <f t="shared" si="0"/>
        <v>1900000</v>
      </c>
      <c r="Q22" s="24">
        <f t="shared" si="0"/>
        <v>1900000</v>
      </c>
      <c r="R22" s="24"/>
      <c r="S22" s="24"/>
      <c r="T22" s="24">
        <f>T19+T20+T21</f>
        <v>0</v>
      </c>
      <c r="U22" s="24">
        <f>U19+U20+U21</f>
        <v>0</v>
      </c>
      <c r="V22" s="24"/>
      <c r="W22" s="24"/>
    </row>
    <row r="23" spans="1:23">
      <c r="A23" s="80" t="s">
        <v>33</v>
      </c>
      <c r="B23" s="80"/>
      <c r="C23" s="8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s="9" customFormat="1" ht="14.25">
      <c r="A24" s="81" t="s">
        <v>34</v>
      </c>
      <c r="B24" s="81"/>
      <c r="C24" s="81"/>
      <c r="D24" s="24">
        <f t="shared" ref="D24:W24" si="1">D9+D13+D16+D22</f>
        <v>2000000</v>
      </c>
      <c r="E24" s="24">
        <f t="shared" si="1"/>
        <v>2000000</v>
      </c>
      <c r="F24" s="24">
        <f t="shared" si="1"/>
        <v>0</v>
      </c>
      <c r="G24" s="24">
        <f t="shared" si="1"/>
        <v>0</v>
      </c>
      <c r="H24" s="24">
        <f t="shared" si="1"/>
        <v>59100000</v>
      </c>
      <c r="I24" s="24">
        <f t="shared" si="1"/>
        <v>9308.86</v>
      </c>
      <c r="J24" s="24">
        <f t="shared" si="1"/>
        <v>9308.86</v>
      </c>
      <c r="K24" s="24">
        <f t="shared" si="1"/>
        <v>0</v>
      </c>
      <c r="L24" s="24">
        <f t="shared" si="1"/>
        <v>3064308.86</v>
      </c>
      <c r="M24" s="24">
        <f t="shared" si="1"/>
        <v>3055000</v>
      </c>
      <c r="N24" s="24">
        <f t="shared" si="1"/>
        <v>9308.86</v>
      </c>
      <c r="O24" s="24">
        <f t="shared" si="1"/>
        <v>0</v>
      </c>
      <c r="P24" s="24">
        <f t="shared" si="1"/>
        <v>58045000</v>
      </c>
      <c r="Q24" s="24">
        <f t="shared" si="1"/>
        <v>58045000</v>
      </c>
      <c r="R24" s="24">
        <f t="shared" si="1"/>
        <v>0</v>
      </c>
      <c r="S24" s="24">
        <f t="shared" si="1"/>
        <v>0</v>
      </c>
      <c r="T24" s="24">
        <f t="shared" si="1"/>
        <v>0</v>
      </c>
      <c r="U24" s="24">
        <f t="shared" si="1"/>
        <v>0</v>
      </c>
      <c r="V24" s="24">
        <f t="shared" si="1"/>
        <v>0</v>
      </c>
      <c r="W24" s="24">
        <f t="shared" si="1"/>
        <v>0</v>
      </c>
    </row>
    <row r="25" spans="1:23" ht="25.9" customHeight="1">
      <c r="A25" s="81" t="s">
        <v>35</v>
      </c>
      <c r="B25" s="80"/>
      <c r="C25" s="8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>
      <c r="A26" s="1" t="s">
        <v>18</v>
      </c>
    </row>
    <row r="27" spans="1:23">
      <c r="A27" s="1" t="s">
        <v>59</v>
      </c>
    </row>
    <row r="28" spans="1:23">
      <c r="A28" s="1" t="s">
        <v>67</v>
      </c>
    </row>
    <row r="30" spans="1:23" ht="15.75">
      <c r="A30" s="40"/>
      <c r="B30" s="40"/>
      <c r="C30" s="40"/>
    </row>
    <row r="31" spans="1:23" s="19" customFormat="1" ht="15.75">
      <c r="A31" s="19" t="s">
        <v>74</v>
      </c>
      <c r="P31" s="19" t="s">
        <v>73</v>
      </c>
    </row>
    <row r="32" spans="1:23" s="19" customFormat="1" ht="15.75"/>
    <row r="33" spans="1:16" s="19" customFormat="1" ht="15.75"/>
    <row r="34" spans="1:16" s="19" customFormat="1" ht="15.75">
      <c r="A34" s="19" t="s">
        <v>75</v>
      </c>
      <c r="P34" s="19" t="s">
        <v>76</v>
      </c>
    </row>
  </sheetData>
  <mergeCells count="36">
    <mergeCell ref="L5:L6"/>
    <mergeCell ref="A11:W11"/>
    <mergeCell ref="A14:C14"/>
    <mergeCell ref="D5:D6"/>
    <mergeCell ref="C4:C6"/>
    <mergeCell ref="B4:B6"/>
    <mergeCell ref="A4:A6"/>
    <mergeCell ref="D4:G4"/>
    <mergeCell ref="E5:G5"/>
    <mergeCell ref="J5:K5"/>
    <mergeCell ref="L4:O4"/>
    <mergeCell ref="M5:O5"/>
    <mergeCell ref="V1:W1"/>
    <mergeCell ref="A15:W15"/>
    <mergeCell ref="A17:C17"/>
    <mergeCell ref="A16:C16"/>
    <mergeCell ref="A18:W18"/>
    <mergeCell ref="P4:S4"/>
    <mergeCell ref="P5:P6"/>
    <mergeCell ref="Q5:S5"/>
    <mergeCell ref="T4:W4"/>
    <mergeCell ref="T5:T6"/>
    <mergeCell ref="U5:W5"/>
    <mergeCell ref="I4:K4"/>
    <mergeCell ref="I5:I6"/>
    <mergeCell ref="A13:C13"/>
    <mergeCell ref="D2:W2"/>
    <mergeCell ref="H4:H6"/>
    <mergeCell ref="A23:C23"/>
    <mergeCell ref="A22:C22"/>
    <mergeCell ref="A30:C30"/>
    <mergeCell ref="B8:W8"/>
    <mergeCell ref="A10:C10"/>
    <mergeCell ref="A9:C9"/>
    <mergeCell ref="A25:C25"/>
    <mergeCell ref="A24:C24"/>
  </mergeCells>
  <pageMargins left="0.70866141732283472" right="0.70866141732283472" top="0.74803149606299213" bottom="0.74803149606299213" header="0.31496062992125984" footer="0.31496062992125984"/>
  <pageSetup paperSize="9" scale="40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A4" zoomScaleNormal="100" workbookViewId="0">
      <selection activeCell="F15" sqref="F15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5" t="s">
        <v>50</v>
      </c>
    </row>
    <row r="4" spans="1:14" ht="231.6" customHeight="1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4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</row>
    <row r="7" spans="1:14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>
      <c r="A10" s="47" t="s">
        <v>13</v>
      </c>
      <c r="B10" s="48"/>
      <c r="C10" s="48"/>
      <c r="D10" s="49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>
      <c r="A11" s="44" t="s">
        <v>69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6"/>
    </row>
    <row r="12" spans="1:14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>
      <c r="A15" s="47" t="s">
        <v>14</v>
      </c>
      <c r="B15" s="48"/>
      <c r="C15" s="48"/>
      <c r="D15" s="49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>
      <c r="A17" s="94" t="s">
        <v>51</v>
      </c>
      <c r="B17" s="95"/>
      <c r="C17" s="95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>
      <c r="A19" s="1" t="s">
        <v>18</v>
      </c>
    </row>
    <row r="20" spans="1:14">
      <c r="A20" s="1" t="s">
        <v>70</v>
      </c>
    </row>
    <row r="21" spans="1:14">
      <c r="A21" s="1" t="s">
        <v>71</v>
      </c>
    </row>
    <row r="23" spans="1:14" ht="15.75">
      <c r="A23" s="40"/>
      <c r="B23" s="40"/>
      <c r="C23" s="40"/>
      <c r="D23" s="20"/>
    </row>
    <row r="24" spans="1:14" s="19" customFormat="1" ht="15.75">
      <c r="A24" s="19" t="s">
        <v>74</v>
      </c>
      <c r="L24" s="19" t="s">
        <v>73</v>
      </c>
    </row>
    <row r="25" spans="1:14" s="19" customFormat="1" ht="15.75"/>
    <row r="26" spans="1:14" s="19" customFormat="1" ht="15.75"/>
    <row r="27" spans="1:14" s="19" customFormat="1" ht="15.75"/>
    <row r="28" spans="1:14" s="19" customFormat="1" ht="15.75">
      <c r="A28" s="19" t="s">
        <v>75</v>
      </c>
      <c r="L28" s="19" t="s">
        <v>76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2018-10-03T10:44:05Z</dcterms:modified>
</cp:coreProperties>
</file>