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1" sheetId="2" r:id="rId1"/>
    <sheet name="Форма 2" sheetId="3" r:id="rId2"/>
    <sheet name="Форма 3" sheetId="4" r:id="rId3"/>
    <sheet name="Форма 4" sheetId="5" r:id="rId4"/>
    <sheet name="форма 5" sheetId="6" r:id="rId5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3'!$A$1:$W$39</definedName>
    <definedName name="_xlnm.Print_Area" localSheetId="4">'форма 5'!$A$1:$C$33</definedName>
  </definedNames>
  <calcPr calcId="125725"/>
</workbook>
</file>

<file path=xl/calcChain.xml><?xml version="1.0" encoding="utf-8"?>
<calcChain xmlns="http://schemas.openxmlformats.org/spreadsheetml/2006/main">
  <c r="U26" i="4"/>
  <c r="T26"/>
  <c r="H26"/>
  <c r="Q26"/>
  <c r="P26"/>
  <c r="N26"/>
  <c r="M26"/>
  <c r="L26"/>
  <c r="J26"/>
  <c r="I26"/>
  <c r="P22"/>
  <c r="L22"/>
  <c r="P21"/>
  <c r="L21"/>
  <c r="I21"/>
  <c r="L14"/>
  <c r="N14"/>
  <c r="J14"/>
  <c r="I14"/>
  <c r="I12"/>
  <c r="L12"/>
  <c r="Q14"/>
  <c r="P14"/>
  <c r="L13"/>
  <c r="I13"/>
  <c r="H12" i="3"/>
  <c r="I12"/>
  <c r="J12"/>
  <c r="L12"/>
  <c r="N12"/>
  <c r="P12"/>
  <c r="Q12"/>
  <c r="P11"/>
  <c r="L11"/>
  <c r="I11"/>
  <c r="M14" i="4"/>
  <c r="U13"/>
  <c r="T13" s="1"/>
  <c r="T14" s="1"/>
  <c r="H28"/>
  <c r="B27" i="6"/>
  <c r="H14" i="4"/>
  <c r="V26"/>
  <c r="U14"/>
  <c r="L23"/>
  <c r="F26"/>
  <c r="G26"/>
  <c r="K26"/>
  <c r="O26"/>
  <c r="R26"/>
  <c r="L25"/>
  <c r="T28" l="1"/>
  <c r="U28"/>
  <c r="B26" i="6" l="1"/>
  <c r="B14"/>
  <c r="B10"/>
  <c r="B24" l="1"/>
  <c r="E28" i="4"/>
  <c r="F28"/>
  <c r="G28"/>
  <c r="K28"/>
  <c r="L28"/>
  <c r="M28"/>
  <c r="O28"/>
  <c r="P28"/>
  <c r="Q28"/>
  <c r="R28"/>
  <c r="S28"/>
  <c r="V28"/>
  <c r="W28"/>
  <c r="D28"/>
  <c r="E26"/>
  <c r="D26"/>
  <c r="M16" i="3"/>
  <c r="N16"/>
  <c r="L15"/>
  <c r="L16" s="1"/>
  <c r="J16"/>
  <c r="I15"/>
  <c r="I16" s="1"/>
  <c r="F18"/>
  <c r="G18"/>
  <c r="H18"/>
  <c r="K18"/>
  <c r="O18"/>
  <c r="R18"/>
  <c r="E18"/>
  <c r="D18"/>
  <c r="E16"/>
  <c r="D16"/>
  <c r="D15"/>
  <c r="Q18"/>
  <c r="M12"/>
  <c r="L10"/>
  <c r="L9"/>
  <c r="I10"/>
  <c r="I9"/>
  <c r="E12"/>
  <c r="D12"/>
  <c r="D10"/>
  <c r="D9"/>
  <c r="P15"/>
  <c r="P9"/>
  <c r="N28" i="4"/>
  <c r="J28"/>
  <c r="I28"/>
  <c r="I18" i="3" l="1"/>
  <c r="M18"/>
  <c r="N18"/>
  <c r="L18"/>
  <c r="J18"/>
  <c r="P10"/>
</calcChain>
</file>

<file path=xl/sharedStrings.xml><?xml version="1.0" encoding="utf-8"?>
<sst xmlns="http://schemas.openxmlformats.org/spreadsheetml/2006/main" count="246" uniqueCount="136">
  <si>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</si>
  <si>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</si>
  <si>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</si>
  <si>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</si>
  <si>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</si>
  <si>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</si>
  <si>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</si>
  <si>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</si>
  <si>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</si>
  <si>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</si>
  <si>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</si>
  <si>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</si>
  <si>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</si>
  <si>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</si>
  <si>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</si>
  <si>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</si>
  <si>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</si>
  <si>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</si>
  <si>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</si>
  <si>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</si>
  <si>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</si>
  <si>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</si>
  <si>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</si>
  <si>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</si>
  <si>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</si>
  <si>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</si>
  <si>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</si>
  <si>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</si>
  <si>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</si>
  <si>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</si>
  <si>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</si>
  <si>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</si>
  <si>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</si>
  <si>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</si>
  <si>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</si>
  <si>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</si>
  <si>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</si>
  <si>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</si>
  <si>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</si>
  <si>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</si>
  <si>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</si>
  <si>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</si>
  <si>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</si>
  <si>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</si>
  <si>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</si>
  <si>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</si>
  <si>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</si>
  <si>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</si>
  <si>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</si>
  <si>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</si>
  <si>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</si>
  <si>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</si>
  <si>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</si>
  <si>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</si>
  <si>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</si>
  <si>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</si>
  <si>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</si>
  <si>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</si>
  <si>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</si>
  <si>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</si>
  <si>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</si>
  <si>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</si>
  <si>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</si>
  <si>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</si>
  <si>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</si>
  <si>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</si>
  <si>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</si>
  <si>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</si>
  <si>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</si>
  <si>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</si>
  <si>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</si>
  <si>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</si>
  <si>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>Тимашевский район/Медведовское сп</t>
  </si>
  <si>
    <t>ПАО  "Сбербанк" муниципальный контракт № 0818300019918000008-0196875-02 от 16.04.2018</t>
  </si>
  <si>
    <t xml:space="preserve"> 57 млн. рублей, 7,5438%, со сроком возврата 23.04.2019г</t>
  </si>
  <si>
    <t>ПАО  "Сбербанк" муниципальный контракт № 0818300019918000115-0196875-02 от 20.08.2018</t>
  </si>
  <si>
    <t>80,9 млн. рублей, 7,45895%, со сроком возврата 03.09.2019г</t>
  </si>
  <si>
    <t>финансирование дефицита бюджета на сумму 788 700 руб., 0,1% со сроком возврата до 01.10.2019г</t>
  </si>
  <si>
    <t>Тимашевский район  (Новокорсунское сп)</t>
  </si>
  <si>
    <t>договор № 107 от 08.10.2018г.о предоставлении администрации Поселкового с/п бюджетного кредита</t>
  </si>
  <si>
    <t>договор № 106 от 08.10.2018г.о предоставлении администрации Новокорсунского с/п бюджетного кредита</t>
  </si>
  <si>
    <t>на ликвидацию последствий стихийных бедствий на сумму 340 000 рублей, со сроком возврата до 1.10.2019г., без %</t>
  </si>
  <si>
    <t>АО Банк "СМП" от 10.12.2018 № 0318300091118000022-0115389-02</t>
  </si>
  <si>
    <t>Сумма кредита составляет 2000000,0 (два миллиона рублей, проценты за пользование кредитом - 11,5%, срок возврата не позднее 31.12.2019г.</t>
  </si>
  <si>
    <t>Остаток задолженности по кредиту на                                 1 января 2019 года, рублей</t>
  </si>
  <si>
    <t>Остаток задолженности по бюджетному кредиту на 1 января 2019 года, рублей</t>
  </si>
  <si>
    <t>Объем обязательств, обеспеченных гарантией, на    1 января 2019 года</t>
  </si>
  <si>
    <t>договор № 9 от 20.03.2019г.</t>
  </si>
  <si>
    <t>137900000 рублей, 0,1 %, со сроком возврата не позднее 1 декабря 2019г.</t>
  </si>
  <si>
    <t>Форма № 5</t>
  </si>
  <si>
    <t>Долговые обязательства</t>
  </si>
  <si>
    <t>Объем долга</t>
  </si>
  <si>
    <t>1. Объем обязательств по муниципальным гарантиям, всего</t>
  </si>
  <si>
    <t>1.1. Гарантии, предоставленные от имени городского округа, муниципального района, всего</t>
  </si>
  <si>
    <t>1.2. Гарантии, предоставленные от имени поселений, всего</t>
  </si>
  <si>
    <t>2. Иные долговые обязательства (поручительства), всего</t>
  </si>
  <si>
    <t>3. Объем основного долга по кредитам, полученным от кредитных организаций, всего</t>
  </si>
  <si>
    <t>3.1. Объем основного долга по кредитам, полученным от кредитных организаций городским округом, муниципальным районом, всего</t>
  </si>
  <si>
    <t>3.2. Объем основного долга по кредитам, полученным от кредитных организаций поселениями, всего</t>
  </si>
  <si>
    <t>4. Объем основного долга по бюджетным кредитам, привлеченным в местный бюджет, всего</t>
  </si>
  <si>
    <t>4.1. Объем основного долга по бюджетным кредитам, привлеченным в бюджет городского округа, муниципального района из федерального бюджета, всего</t>
  </si>
  <si>
    <t>4.2. Объем основного долга по бюджетным кредитам, привлеченным в бюджет городского округа, муниципального района из краевого бюджета, всего</t>
  </si>
  <si>
    <t>4.3. Объем основного долга по бюджетным кредитам, привлеченным в бюджеты поселений из краевого бюджета, всего</t>
  </si>
  <si>
    <t>4.4. Объем основного долга по бюджетным кредитам, привлеченным в бюджеты поселений из местного бюджета, всего</t>
  </si>
  <si>
    <t>5. Номинальная сумма долга по муниципальным ценным бумагам, всего</t>
  </si>
  <si>
    <t>5.1. Номинальная сумма долга по муниципальным ценным бумагам городского округа, муниципального района, всего</t>
  </si>
  <si>
    <t>5.2. Номинальная сумма долга по муниципальным ценным бумагам поселений, всего</t>
  </si>
  <si>
    <t>6. Объем муниципального долга, всего (1 + 2 + 3 + 4)</t>
  </si>
  <si>
    <t>6.1. Объем муниципального долга городского округа, муниципального района, всего</t>
  </si>
  <si>
    <t>6.2. Объем муниципального долга поселений, всего</t>
  </si>
  <si>
    <t xml:space="preserve">68950000 рублей,0,1 %, со сроком возврата до 1.07.2020г. </t>
  </si>
  <si>
    <t>Тимашевский район  (Днепровское сп)</t>
  </si>
  <si>
    <t>финансирование дефицита бюджета на сумму 1 227 400 руб., 0,1% со сроком возврата до 10.07.2020г</t>
  </si>
  <si>
    <t>договор № 70  от 28.08.2019г.</t>
  </si>
  <si>
    <t>Тимашевский район (Медведовское сп)</t>
  </si>
  <si>
    <t>1000000 рублей, 0,1%, со сроком возврата до 1.07.2020г.</t>
  </si>
  <si>
    <t>договор № 62 от 27.08.2019г.</t>
  </si>
  <si>
    <t xml:space="preserve"> Начальник отдела учета и отчетности</t>
  </si>
  <si>
    <t>Н.Н. Куненкова</t>
  </si>
  <si>
    <t>Начальник отдела учета и отчетности</t>
  </si>
  <si>
    <t xml:space="preserve">        Н.Н. Куненкова</t>
  </si>
  <si>
    <t>договор № 83 от 24.07.2019г.о предоставлении администрации Поселкового с/п бюджетного кредита</t>
  </si>
  <si>
    <t>договор № 82 от 24.07.2019г.о предоставлении администрации Днепровское с/п бюджетного кредита</t>
  </si>
  <si>
    <t>Начальник  ФУ администрации МО Тимашевский район</t>
  </si>
  <si>
    <t>О.Г. Баженова</t>
  </si>
  <si>
    <t>Начальник ФУ администрации МО Тимашевский район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</si>
  <si>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января 2020 года </t>
  </si>
  <si>
    <t>ПАО "Крайинвестбанк" муниципальный контракт № 08183000199190002950001 от 16.12.2019 г.</t>
  </si>
  <si>
    <t>68950000 рублей,6,3362687% со сроком возврата 15.12.2020 г.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</si>
  <si>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января 2020 года 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</si>
  <si>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января 2020 года </t>
  </si>
  <si>
    <t>Остаток задолженности по бюджетному кредиту на 1.01.2020, рублей</t>
  </si>
  <si>
    <t>Остаток задолженности по кредиту на 1.01.2020, рублей</t>
  </si>
  <si>
    <t>договор № 140 от 24.12.2019г.о предоставлении администрации Днепровское с/п бюджетного кредита</t>
  </si>
  <si>
    <t>финансирование дефицита бюджета на сумму 600000 руб., 0,1% со сроком возврата до 10.12.2020г</t>
  </si>
  <si>
    <t xml:space="preserve">Сведения о муниципальном долге муниципального образования Тимашевский район, а также поселений, входящих в состав Тимашевского района на 1  января 2020 года 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</si>
</sst>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3" fillId="0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G9" sqref="G9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65" t="s">
        <v>19</v>
      </c>
      <c r="S1" s="65"/>
    </row>
    <row r="2" spans="1:19" ht="40.9" customHeight="1">
      <c r="A2" s="4"/>
      <c r="B2" s="4"/>
      <c r="C2" s="4"/>
      <c r="D2" s="4"/>
      <c r="E2" s="66" t="s">
        <v>126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>
      <c r="S3" s="15" t="s">
        <v>0</v>
      </c>
    </row>
    <row r="4" spans="1:19" ht="54.6" customHeight="1">
      <c r="A4" s="58" t="s">
        <v>2</v>
      </c>
      <c r="B4" s="58" t="s">
        <v>3</v>
      </c>
      <c r="C4" s="58" t="s">
        <v>4</v>
      </c>
      <c r="D4" s="58" t="s">
        <v>5</v>
      </c>
      <c r="E4" s="61" t="s">
        <v>86</v>
      </c>
      <c r="F4" s="62"/>
      <c r="G4" s="63"/>
      <c r="H4" s="61" t="s">
        <v>9</v>
      </c>
      <c r="I4" s="62"/>
      <c r="J4" s="63"/>
      <c r="K4" s="61" t="s">
        <v>10</v>
      </c>
      <c r="L4" s="62"/>
      <c r="M4" s="63"/>
      <c r="N4" s="61" t="s">
        <v>11</v>
      </c>
      <c r="O4" s="62"/>
      <c r="P4" s="63"/>
      <c r="Q4" s="61" t="s">
        <v>12</v>
      </c>
      <c r="R4" s="62"/>
      <c r="S4" s="63"/>
    </row>
    <row r="5" spans="1:19" ht="14.45" customHeight="1">
      <c r="A5" s="59"/>
      <c r="B5" s="59"/>
      <c r="C5" s="59"/>
      <c r="D5" s="59"/>
      <c r="E5" s="57" t="s">
        <v>6</v>
      </c>
      <c r="F5" s="64" t="s">
        <v>1</v>
      </c>
      <c r="G5" s="64"/>
      <c r="H5" s="57" t="s">
        <v>6</v>
      </c>
      <c r="I5" s="64" t="s">
        <v>1</v>
      </c>
      <c r="J5" s="64"/>
      <c r="K5" s="57" t="s">
        <v>6</v>
      </c>
      <c r="L5" s="64" t="s">
        <v>1</v>
      </c>
      <c r="M5" s="64"/>
      <c r="N5" s="57" t="s">
        <v>6</v>
      </c>
      <c r="O5" s="64" t="s">
        <v>1</v>
      </c>
      <c r="P5" s="64"/>
      <c r="Q5" s="57" t="s">
        <v>6</v>
      </c>
      <c r="R5" s="64" t="s">
        <v>1</v>
      </c>
      <c r="S5" s="64"/>
    </row>
    <row r="6" spans="1:19" ht="55.9" customHeight="1">
      <c r="A6" s="60"/>
      <c r="B6" s="60"/>
      <c r="C6" s="60"/>
      <c r="D6" s="60"/>
      <c r="E6" s="57"/>
      <c r="F6" s="14" t="s">
        <v>7</v>
      </c>
      <c r="G6" s="14" t="s">
        <v>8</v>
      </c>
      <c r="H6" s="57"/>
      <c r="I6" s="14" t="s">
        <v>7</v>
      </c>
      <c r="J6" s="14" t="s">
        <v>8</v>
      </c>
      <c r="K6" s="57"/>
      <c r="L6" s="14" t="s">
        <v>7</v>
      </c>
      <c r="M6" s="14" t="s">
        <v>8</v>
      </c>
      <c r="N6" s="57"/>
      <c r="O6" s="14" t="s">
        <v>7</v>
      </c>
      <c r="P6" s="14" t="s">
        <v>8</v>
      </c>
      <c r="Q6" s="57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51" t="s">
        <v>56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3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48" t="s">
        <v>6</v>
      </c>
      <c r="B11" s="49"/>
      <c r="C11" s="49"/>
      <c r="D11" s="49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54" t="s">
        <v>13</v>
      </c>
      <c r="B12" s="55"/>
      <c r="C12" s="55"/>
      <c r="D12" s="5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51" t="s">
        <v>57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48" t="s">
        <v>6</v>
      </c>
      <c r="B16" s="49"/>
      <c r="C16" s="49"/>
      <c r="D16" s="49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54" t="s">
        <v>14</v>
      </c>
      <c r="B17" s="55"/>
      <c r="C17" s="55"/>
      <c r="D17" s="5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51" t="s">
        <v>58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3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48" t="s">
        <v>6</v>
      </c>
      <c r="B21" s="49"/>
      <c r="C21" s="49"/>
      <c r="D21" s="49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54" t="s">
        <v>15</v>
      </c>
      <c r="B22" s="55"/>
      <c r="C22" s="55"/>
      <c r="D22" s="56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48" t="s">
        <v>16</v>
      </c>
      <c r="B23" s="49"/>
      <c r="C23" s="49"/>
      <c r="D23" s="50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48" t="s">
        <v>17</v>
      </c>
      <c r="B24" s="49"/>
      <c r="C24" s="49"/>
      <c r="D24" s="5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47"/>
      <c r="B30" s="47"/>
      <c r="C30" s="47"/>
      <c r="D30" s="47"/>
    </row>
    <row r="31" spans="1:19" s="19" customFormat="1" ht="15.75">
      <c r="A31" s="19" t="s">
        <v>123</v>
      </c>
      <c r="L31" s="19" t="s">
        <v>124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46"/>
      <c r="B35" s="46"/>
      <c r="C35" s="46"/>
    </row>
    <row r="36" spans="1:12" s="19" customFormat="1" ht="15.75">
      <c r="A36" s="19" t="s">
        <v>117</v>
      </c>
      <c r="L36" s="19" t="s">
        <v>118</v>
      </c>
    </row>
    <row r="37" spans="1:12" s="19" customFormat="1" ht="15.75"/>
  </sheetData>
  <mergeCells count="34"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  <mergeCell ref="H5:H6"/>
    <mergeCell ref="A4:A6"/>
    <mergeCell ref="K4:M4"/>
    <mergeCell ref="F5:G5"/>
    <mergeCell ref="L5:M5"/>
    <mergeCell ref="D4:D6"/>
    <mergeCell ref="C4:C6"/>
    <mergeCell ref="B4:B6"/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view="pageBreakPreview" zoomScale="70" zoomScaleNormal="70" zoomScaleSheetLayoutView="70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M6" sqref="M6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65" t="s">
        <v>20</v>
      </c>
      <c r="S1" s="65"/>
    </row>
    <row r="2" spans="1:19" ht="43.9" customHeight="1">
      <c r="D2" s="66" t="s">
        <v>129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4" spans="1:19" ht="37.15" customHeight="1">
      <c r="A4" s="58" t="s">
        <v>2</v>
      </c>
      <c r="B4" s="58" t="s">
        <v>23</v>
      </c>
      <c r="C4" s="58" t="s">
        <v>22</v>
      </c>
      <c r="D4" s="61" t="s">
        <v>84</v>
      </c>
      <c r="E4" s="62"/>
      <c r="F4" s="62"/>
      <c r="G4" s="63"/>
      <c r="H4" s="84" t="s">
        <v>25</v>
      </c>
      <c r="I4" s="61" t="s">
        <v>26</v>
      </c>
      <c r="J4" s="62"/>
      <c r="K4" s="63"/>
      <c r="L4" s="61" t="s">
        <v>52</v>
      </c>
      <c r="M4" s="62"/>
      <c r="N4" s="62"/>
      <c r="O4" s="63"/>
      <c r="P4" s="61" t="s">
        <v>132</v>
      </c>
      <c r="Q4" s="62"/>
      <c r="R4" s="62"/>
      <c r="S4" s="63"/>
    </row>
    <row r="5" spans="1:19">
      <c r="A5" s="59"/>
      <c r="B5" s="59"/>
      <c r="C5" s="59"/>
      <c r="D5" s="82" t="s">
        <v>6</v>
      </c>
      <c r="E5" s="51" t="s">
        <v>1</v>
      </c>
      <c r="F5" s="52"/>
      <c r="G5" s="53"/>
      <c r="H5" s="85"/>
      <c r="I5" s="82" t="s">
        <v>6</v>
      </c>
      <c r="J5" s="51" t="s">
        <v>1</v>
      </c>
      <c r="K5" s="53"/>
      <c r="L5" s="82" t="s">
        <v>6</v>
      </c>
      <c r="M5" s="51" t="s">
        <v>1</v>
      </c>
      <c r="N5" s="52"/>
      <c r="O5" s="53"/>
      <c r="P5" s="82" t="s">
        <v>6</v>
      </c>
      <c r="Q5" s="51" t="s">
        <v>1</v>
      </c>
      <c r="R5" s="52"/>
      <c r="S5" s="53"/>
    </row>
    <row r="6" spans="1:19" ht="58.9" customHeight="1">
      <c r="A6" s="60"/>
      <c r="B6" s="60"/>
      <c r="C6" s="60"/>
      <c r="D6" s="83"/>
      <c r="E6" s="14" t="s">
        <v>7</v>
      </c>
      <c r="F6" s="14" t="s">
        <v>8</v>
      </c>
      <c r="G6" s="14" t="s">
        <v>24</v>
      </c>
      <c r="H6" s="86"/>
      <c r="I6" s="83"/>
      <c r="J6" s="14" t="s">
        <v>8</v>
      </c>
      <c r="K6" s="14" t="s">
        <v>24</v>
      </c>
      <c r="L6" s="83"/>
      <c r="M6" s="14" t="s">
        <v>7</v>
      </c>
      <c r="N6" s="14" t="s">
        <v>8</v>
      </c>
      <c r="O6" s="14" t="s">
        <v>24</v>
      </c>
      <c r="P6" s="83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76" t="s">
        <v>62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</row>
    <row r="9" spans="1:19" s="31" customFormat="1" ht="103.5" customHeight="1">
      <c r="A9" s="26" t="s">
        <v>53</v>
      </c>
      <c r="B9" s="37" t="s">
        <v>75</v>
      </c>
      <c r="C9" s="37" t="s">
        <v>76</v>
      </c>
      <c r="D9" s="27">
        <f>E9</f>
        <v>80900000</v>
      </c>
      <c r="E9" s="27">
        <v>80900000</v>
      </c>
      <c r="F9" s="27"/>
      <c r="G9" s="27"/>
      <c r="H9" s="27"/>
      <c r="I9" s="27">
        <f>J9</f>
        <v>1438310.35</v>
      </c>
      <c r="J9" s="27">
        <v>1438310.35</v>
      </c>
      <c r="K9" s="27"/>
      <c r="L9" s="27">
        <f>M9+N9</f>
        <v>82338310.349999994</v>
      </c>
      <c r="M9" s="27">
        <v>80900000</v>
      </c>
      <c r="N9" s="27">
        <v>1438310.35</v>
      </c>
      <c r="O9" s="27"/>
      <c r="P9" s="27">
        <f>Q9+R9</f>
        <v>0</v>
      </c>
      <c r="Q9" s="27">
        <v>0</v>
      </c>
      <c r="R9" s="27">
        <v>0</v>
      </c>
      <c r="S9" s="27"/>
    </row>
    <row r="10" spans="1:19" s="31" customFormat="1" ht="103.5" customHeight="1">
      <c r="A10" s="26" t="s">
        <v>53</v>
      </c>
      <c r="B10" s="37" t="s">
        <v>73</v>
      </c>
      <c r="C10" s="37" t="s">
        <v>74</v>
      </c>
      <c r="D10" s="27">
        <f>E10</f>
        <v>57000000</v>
      </c>
      <c r="E10" s="27">
        <v>57000000</v>
      </c>
      <c r="F10" s="27"/>
      <c r="G10" s="27"/>
      <c r="H10" s="27"/>
      <c r="I10" s="27">
        <f>J10</f>
        <v>1024923.41</v>
      </c>
      <c r="J10" s="27">
        <v>1024923.41</v>
      </c>
      <c r="K10" s="27"/>
      <c r="L10" s="27">
        <f>M10+N10</f>
        <v>58024923.409999996</v>
      </c>
      <c r="M10" s="27">
        <v>57000000</v>
      </c>
      <c r="N10" s="27">
        <v>1024923.41</v>
      </c>
      <c r="O10" s="27"/>
      <c r="P10" s="27">
        <f>Q10</f>
        <v>0</v>
      </c>
      <c r="Q10" s="27">
        <v>0</v>
      </c>
      <c r="R10" s="27">
        <v>0</v>
      </c>
      <c r="S10" s="27"/>
    </row>
    <row r="11" spans="1:19" s="31" customFormat="1" ht="103.5" customHeight="1">
      <c r="A11" s="26" t="s">
        <v>53</v>
      </c>
      <c r="B11" s="37" t="s">
        <v>127</v>
      </c>
      <c r="C11" s="37" t="s">
        <v>128</v>
      </c>
      <c r="D11" s="27"/>
      <c r="E11" s="27"/>
      <c r="F11" s="27"/>
      <c r="G11" s="27"/>
      <c r="H11" s="27">
        <v>68950000</v>
      </c>
      <c r="I11" s="27">
        <f>J11</f>
        <v>167572.60999999999</v>
      </c>
      <c r="J11" s="27">
        <v>167572.60999999999</v>
      </c>
      <c r="K11" s="27"/>
      <c r="L11" s="27">
        <f>M11+N11</f>
        <v>167572.60999999999</v>
      </c>
      <c r="M11" s="27"/>
      <c r="N11" s="27">
        <v>167572.60999999999</v>
      </c>
      <c r="O11" s="27"/>
      <c r="P11" s="27">
        <f>Q11+R11</f>
        <v>68950000</v>
      </c>
      <c r="Q11" s="27">
        <v>68950000</v>
      </c>
      <c r="R11" s="27"/>
      <c r="S11" s="27"/>
    </row>
    <row r="12" spans="1:19" s="23" customFormat="1" ht="14.25">
      <c r="A12" s="70" t="s">
        <v>6</v>
      </c>
      <c r="B12" s="71"/>
      <c r="C12" s="72"/>
      <c r="D12" s="28">
        <f>D9+D10</f>
        <v>137900000</v>
      </c>
      <c r="E12" s="28">
        <f>E9+E10</f>
        <v>137900000</v>
      </c>
      <c r="F12" s="28"/>
      <c r="G12" s="28"/>
      <c r="H12" s="28">
        <f>H9+H10+H11</f>
        <v>68950000</v>
      </c>
      <c r="I12" s="28">
        <f>I9+I10+I11</f>
        <v>2630806.37</v>
      </c>
      <c r="J12" s="28">
        <f>J9+J10+J11</f>
        <v>2630806.37</v>
      </c>
      <c r="K12" s="28"/>
      <c r="L12" s="28">
        <f>L9+L10+L11</f>
        <v>140530806.37</v>
      </c>
      <c r="M12" s="28">
        <f t="shared" ref="M12" si="0">M9+M10</f>
        <v>137900000</v>
      </c>
      <c r="N12" s="28">
        <f>N9+N10+N11</f>
        <v>2630806.37</v>
      </c>
      <c r="O12" s="28"/>
      <c r="P12" s="28">
        <f>P9+P10+P11</f>
        <v>68950000</v>
      </c>
      <c r="Q12" s="28">
        <f>Q9+Q10+Q11</f>
        <v>68950000</v>
      </c>
      <c r="R12" s="28">
        <v>0</v>
      </c>
      <c r="S12" s="28">
        <v>0</v>
      </c>
    </row>
    <row r="13" spans="1:19" s="22" customFormat="1">
      <c r="A13" s="67" t="s">
        <v>13</v>
      </c>
      <c r="B13" s="68"/>
      <c r="C13" s="69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22" customFormat="1">
      <c r="A14" s="79" t="s">
        <v>54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1"/>
    </row>
    <row r="15" spans="1:19" s="31" customFormat="1" ht="180">
      <c r="A15" s="26" t="s">
        <v>72</v>
      </c>
      <c r="B15" s="38" t="s">
        <v>82</v>
      </c>
      <c r="C15" s="32" t="s">
        <v>83</v>
      </c>
      <c r="D15" s="27">
        <f>E15</f>
        <v>2000000</v>
      </c>
      <c r="E15" s="33">
        <v>2000000</v>
      </c>
      <c r="F15" s="34"/>
      <c r="G15" s="34"/>
      <c r="H15" s="27"/>
      <c r="I15" s="27">
        <f>J15</f>
        <v>54821.93</v>
      </c>
      <c r="J15" s="35">
        <v>54821.93</v>
      </c>
      <c r="K15" s="34"/>
      <c r="L15" s="27">
        <f>M15+N15</f>
        <v>2054821.93</v>
      </c>
      <c r="M15" s="27">
        <v>2000000</v>
      </c>
      <c r="N15" s="35">
        <v>54821.93</v>
      </c>
      <c r="O15" s="34"/>
      <c r="P15" s="35">
        <f>Q15+R15</f>
        <v>0</v>
      </c>
      <c r="Q15" s="35">
        <v>0</v>
      </c>
      <c r="R15" s="36"/>
      <c r="S15" s="34"/>
    </row>
    <row r="16" spans="1:19" s="23" customFormat="1" ht="14.25">
      <c r="A16" s="70" t="s">
        <v>6</v>
      </c>
      <c r="B16" s="71"/>
      <c r="C16" s="72"/>
      <c r="D16" s="28">
        <f>D15</f>
        <v>2000000</v>
      </c>
      <c r="E16" s="28">
        <f>E15</f>
        <v>2000000</v>
      </c>
      <c r="F16" s="28"/>
      <c r="G16" s="28"/>
      <c r="H16" s="28"/>
      <c r="I16" s="28">
        <f>I15</f>
        <v>54821.93</v>
      </c>
      <c r="J16" s="28">
        <f>J15</f>
        <v>54821.93</v>
      </c>
      <c r="K16" s="28"/>
      <c r="L16" s="28">
        <f>L15</f>
        <v>2054821.93</v>
      </c>
      <c r="M16" s="28">
        <f t="shared" ref="M16:N16" si="1">M15</f>
        <v>2000000</v>
      </c>
      <c r="N16" s="28">
        <f t="shared" si="1"/>
        <v>54821.93</v>
      </c>
      <c r="O16" s="28"/>
      <c r="P16" s="28">
        <v>0</v>
      </c>
      <c r="Q16" s="28">
        <v>0</v>
      </c>
      <c r="R16" s="28"/>
      <c r="S16" s="28"/>
    </row>
    <row r="17" spans="1:19" s="22" customFormat="1">
      <c r="A17" s="67" t="s">
        <v>14</v>
      </c>
      <c r="B17" s="68"/>
      <c r="C17" s="69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</row>
    <row r="18" spans="1:19" s="23" customFormat="1" ht="14.25">
      <c r="A18" s="70" t="s">
        <v>27</v>
      </c>
      <c r="B18" s="71"/>
      <c r="C18" s="72"/>
      <c r="D18" s="28">
        <f>D12+D16</f>
        <v>139900000</v>
      </c>
      <c r="E18" s="28">
        <f>E12+E16</f>
        <v>139900000</v>
      </c>
      <c r="F18" s="28">
        <f t="shared" ref="F18:R18" si="2">F12+F16</f>
        <v>0</v>
      </c>
      <c r="G18" s="28">
        <f t="shared" si="2"/>
        <v>0</v>
      </c>
      <c r="H18" s="28">
        <f t="shared" si="2"/>
        <v>68950000</v>
      </c>
      <c r="I18" s="28">
        <f t="shared" si="2"/>
        <v>2685628.3000000003</v>
      </c>
      <c r="J18" s="28">
        <f t="shared" si="2"/>
        <v>2685628.3000000003</v>
      </c>
      <c r="K18" s="28">
        <f t="shared" si="2"/>
        <v>0</v>
      </c>
      <c r="L18" s="28">
        <f t="shared" si="2"/>
        <v>142585628.30000001</v>
      </c>
      <c r="M18" s="28">
        <f t="shared" si="2"/>
        <v>139900000</v>
      </c>
      <c r="N18" s="28">
        <f t="shared" si="2"/>
        <v>2685628.3000000003</v>
      </c>
      <c r="O18" s="28">
        <f t="shared" si="2"/>
        <v>0</v>
      </c>
      <c r="P18" s="28">
        <v>0</v>
      </c>
      <c r="Q18" s="28">
        <f t="shared" si="2"/>
        <v>68950000</v>
      </c>
      <c r="R18" s="28">
        <f t="shared" si="2"/>
        <v>0</v>
      </c>
      <c r="S18" s="28"/>
    </row>
    <row r="19" spans="1:19" s="9" customFormat="1" ht="14.25">
      <c r="A19" s="73" t="s">
        <v>28</v>
      </c>
      <c r="B19" s="74"/>
      <c r="C19" s="7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1" spans="1:19" ht="15.75">
      <c r="A21" s="47"/>
      <c r="B21" s="47"/>
      <c r="C21" s="47"/>
      <c r="D21" s="47"/>
    </row>
    <row r="22" spans="1:19" s="19" customFormat="1" ht="15.75">
      <c r="A22" s="19" t="s">
        <v>125</v>
      </c>
      <c r="L22" s="19" t="s">
        <v>124</v>
      </c>
    </row>
    <row r="23" spans="1:19" s="19" customFormat="1" ht="15.75">
      <c r="N23" s="25"/>
      <c r="O23" s="25"/>
    </row>
    <row r="24" spans="1:19" s="19" customFormat="1" ht="15.75"/>
    <row r="25" spans="1:19" s="19" customFormat="1" ht="15.75">
      <c r="A25" s="19" t="s">
        <v>117</v>
      </c>
      <c r="L25" s="19" t="s">
        <v>118</v>
      </c>
    </row>
  </sheetData>
  <mergeCells count="27"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  <mergeCell ref="A8:S8"/>
    <mergeCell ref="A13:C13"/>
    <mergeCell ref="A12:C12"/>
    <mergeCell ref="A14:S14"/>
    <mergeCell ref="I5:I6"/>
    <mergeCell ref="L5:L6"/>
    <mergeCell ref="M5:O5"/>
    <mergeCell ref="P5:P6"/>
    <mergeCell ref="Q5:S5"/>
    <mergeCell ref="A21:D21"/>
    <mergeCell ref="A17:C17"/>
    <mergeCell ref="A16:C16"/>
    <mergeCell ref="A19:C19"/>
    <mergeCell ref="A18:C18"/>
  </mergeCells>
  <pageMargins left="0.31496062992125984" right="0.31496062992125984" top="0.35433070866141736" bottom="0.15748031496062992" header="0.31496062992125984" footer="0.31496062992125984"/>
  <pageSetup paperSize="9" scale="4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8"/>
  <sheetViews>
    <sheetView view="pageBreakPreview" zoomScale="60" zoomScaleNormal="70" workbookViewId="0">
      <pane xSplit="3" ySplit="6" topLeftCell="D22" activePane="bottomRight" state="frozen"/>
      <selection pane="topRight" activeCell="D1" sqref="D1"/>
      <selection pane="bottomLeft" activeCell="A8" sqref="A8"/>
      <selection pane="bottomRight" activeCell="H23" sqref="H23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6.5703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6.140625" style="1" customWidth="1"/>
    <col min="21" max="21" width="16.85546875" style="1" customWidth="1"/>
    <col min="22" max="22" width="10.85546875" style="1" customWidth="1"/>
    <col min="23" max="16384" width="8.85546875" style="1"/>
  </cols>
  <sheetData>
    <row r="1" spans="1:23">
      <c r="V1" s="65" t="s">
        <v>32</v>
      </c>
      <c r="W1" s="65"/>
    </row>
    <row r="2" spans="1:23" ht="47.45" customHeight="1">
      <c r="D2" s="66" t="s">
        <v>130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4" spans="1:23" ht="48" customHeight="1">
      <c r="A4" s="64" t="s">
        <v>2</v>
      </c>
      <c r="B4" s="64" t="s">
        <v>21</v>
      </c>
      <c r="C4" s="64" t="s">
        <v>22</v>
      </c>
      <c r="D4" s="64" t="s">
        <v>85</v>
      </c>
      <c r="E4" s="64"/>
      <c r="F4" s="64"/>
      <c r="G4" s="64"/>
      <c r="H4" s="95" t="s">
        <v>29</v>
      </c>
      <c r="I4" s="61" t="s">
        <v>26</v>
      </c>
      <c r="J4" s="62"/>
      <c r="K4" s="63"/>
      <c r="L4" s="64" t="s">
        <v>31</v>
      </c>
      <c r="M4" s="64"/>
      <c r="N4" s="64"/>
      <c r="O4" s="64"/>
      <c r="P4" s="64" t="s">
        <v>30</v>
      </c>
      <c r="Q4" s="64"/>
      <c r="R4" s="64"/>
      <c r="S4" s="64"/>
      <c r="T4" s="61" t="s">
        <v>131</v>
      </c>
      <c r="U4" s="62"/>
      <c r="V4" s="62"/>
      <c r="W4" s="63"/>
    </row>
    <row r="5" spans="1:23">
      <c r="A5" s="64"/>
      <c r="B5" s="64"/>
      <c r="C5" s="64"/>
      <c r="D5" s="57" t="s">
        <v>6</v>
      </c>
      <c r="E5" s="64" t="s">
        <v>1</v>
      </c>
      <c r="F5" s="64"/>
      <c r="G5" s="64"/>
      <c r="H5" s="96"/>
      <c r="I5" s="82" t="s">
        <v>6</v>
      </c>
      <c r="J5" s="51" t="s">
        <v>1</v>
      </c>
      <c r="K5" s="53"/>
      <c r="L5" s="57" t="s">
        <v>6</v>
      </c>
      <c r="M5" s="64" t="s">
        <v>1</v>
      </c>
      <c r="N5" s="64"/>
      <c r="O5" s="64"/>
      <c r="P5" s="57" t="s">
        <v>6</v>
      </c>
      <c r="Q5" s="64" t="s">
        <v>1</v>
      </c>
      <c r="R5" s="64"/>
      <c r="S5" s="64"/>
      <c r="T5" s="57" t="s">
        <v>6</v>
      </c>
      <c r="U5" s="64" t="s">
        <v>1</v>
      </c>
      <c r="V5" s="64"/>
      <c r="W5" s="64"/>
    </row>
    <row r="6" spans="1:23" ht="60" customHeight="1">
      <c r="A6" s="64"/>
      <c r="B6" s="64"/>
      <c r="C6" s="64"/>
      <c r="D6" s="57"/>
      <c r="E6" s="14" t="s">
        <v>7</v>
      </c>
      <c r="F6" s="14" t="s">
        <v>8</v>
      </c>
      <c r="G6" s="14" t="s">
        <v>24</v>
      </c>
      <c r="H6" s="97"/>
      <c r="I6" s="83"/>
      <c r="J6" s="14" t="s">
        <v>8</v>
      </c>
      <c r="K6" s="14" t="s">
        <v>24</v>
      </c>
      <c r="L6" s="57"/>
      <c r="M6" s="14" t="s">
        <v>7</v>
      </c>
      <c r="N6" s="14" t="s">
        <v>8</v>
      </c>
      <c r="O6" s="14" t="s">
        <v>24</v>
      </c>
      <c r="P6" s="57"/>
      <c r="Q6" s="14" t="s">
        <v>7</v>
      </c>
      <c r="R6" s="14" t="s">
        <v>8</v>
      </c>
      <c r="S6" s="14" t="s">
        <v>24</v>
      </c>
      <c r="T6" s="57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89" t="s">
        <v>63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</row>
    <row r="9" spans="1:23" s="9" customFormat="1" ht="14.25">
      <c r="A9" s="91" t="s">
        <v>6</v>
      </c>
      <c r="B9" s="91"/>
      <c r="C9" s="9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90" t="s">
        <v>13</v>
      </c>
      <c r="B10" s="90"/>
      <c r="C10" s="9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89" t="s">
        <v>64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</row>
    <row r="12" spans="1:23" ht="45">
      <c r="A12" s="39" t="s">
        <v>53</v>
      </c>
      <c r="B12" s="32" t="s">
        <v>113</v>
      </c>
      <c r="C12" s="44" t="s">
        <v>110</v>
      </c>
      <c r="D12" s="43"/>
      <c r="E12" s="43"/>
      <c r="F12" s="43"/>
      <c r="G12" s="43"/>
      <c r="H12" s="43">
        <v>68950000</v>
      </c>
      <c r="I12" s="43">
        <f>J12</f>
        <v>21280.04</v>
      </c>
      <c r="J12" s="43">
        <v>21280.04</v>
      </c>
      <c r="K12" s="43"/>
      <c r="L12" s="43">
        <f>M12+N12</f>
        <v>21280.04</v>
      </c>
      <c r="M12" s="43"/>
      <c r="N12" s="43">
        <v>21280.04</v>
      </c>
      <c r="O12" s="43"/>
      <c r="P12" s="43">
        <v>65502500</v>
      </c>
      <c r="Q12" s="43">
        <v>65502500</v>
      </c>
      <c r="R12" s="43"/>
      <c r="S12" s="43"/>
      <c r="T12" s="43">
        <v>3447500</v>
      </c>
      <c r="U12" s="43">
        <v>3447500</v>
      </c>
      <c r="V12" s="43">
        <v>0</v>
      </c>
      <c r="W12" s="43"/>
    </row>
    <row r="13" spans="1:23" s="31" customFormat="1" ht="86.25" customHeight="1">
      <c r="A13" s="39" t="s">
        <v>53</v>
      </c>
      <c r="B13" s="32" t="s">
        <v>87</v>
      </c>
      <c r="C13" s="32" t="s">
        <v>88</v>
      </c>
      <c r="D13" s="21"/>
      <c r="E13" s="21"/>
      <c r="F13" s="21"/>
      <c r="G13" s="21"/>
      <c r="H13" s="21">
        <v>137900000</v>
      </c>
      <c r="I13" s="21">
        <f>J13</f>
        <v>99552.45</v>
      </c>
      <c r="J13" s="21">
        <v>99552.45</v>
      </c>
      <c r="K13" s="21"/>
      <c r="L13" s="21">
        <f>M13+N13</f>
        <v>137999552.44999999</v>
      </c>
      <c r="M13" s="21">
        <v>137900000</v>
      </c>
      <c r="N13" s="21">
        <v>99552.45</v>
      </c>
      <c r="O13" s="21"/>
      <c r="P13" s="21"/>
      <c r="Q13" s="21"/>
      <c r="R13" s="21"/>
      <c r="S13" s="21"/>
      <c r="T13" s="21">
        <f>U13+V13</f>
        <v>0</v>
      </c>
      <c r="U13" s="21">
        <f>H13-M13</f>
        <v>0</v>
      </c>
      <c r="V13" s="21">
        <v>0</v>
      </c>
      <c r="W13" s="21"/>
    </row>
    <row r="14" spans="1:23" s="9" customFormat="1" ht="14.25">
      <c r="A14" s="88" t="s">
        <v>6</v>
      </c>
      <c r="B14" s="88"/>
      <c r="C14" s="88"/>
      <c r="D14" s="24">
        <v>0</v>
      </c>
      <c r="E14" s="24">
        <v>0</v>
      </c>
      <c r="F14" s="24">
        <v>0</v>
      </c>
      <c r="G14" s="24">
        <v>0</v>
      </c>
      <c r="H14" s="24">
        <f>H12+H13</f>
        <v>206850000</v>
      </c>
      <c r="I14" s="24">
        <f>I12+I13</f>
        <v>120832.48999999999</v>
      </c>
      <c r="J14" s="24">
        <f>J12+J13</f>
        <v>120832.48999999999</v>
      </c>
      <c r="K14" s="24"/>
      <c r="L14" s="24">
        <f>M14+N14</f>
        <v>138020832.49000001</v>
      </c>
      <c r="M14" s="24">
        <f>M13</f>
        <v>137900000</v>
      </c>
      <c r="N14" s="24">
        <f>N12+N13</f>
        <v>120832.48999999999</v>
      </c>
      <c r="O14" s="24"/>
      <c r="P14" s="24">
        <f>P12+P13</f>
        <v>65502500</v>
      </c>
      <c r="Q14" s="24">
        <f>Q12+Q13</f>
        <v>65502500</v>
      </c>
      <c r="R14" s="24"/>
      <c r="S14" s="24"/>
      <c r="T14" s="24">
        <f>T12+T13</f>
        <v>3447500</v>
      </c>
      <c r="U14" s="24">
        <f>U12+U13</f>
        <v>3447500</v>
      </c>
      <c r="V14" s="24">
        <v>0</v>
      </c>
      <c r="W14" s="24"/>
    </row>
    <row r="15" spans="1:23">
      <c r="A15" s="87" t="s">
        <v>14</v>
      </c>
      <c r="B15" s="87"/>
      <c r="C15" s="87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>
      <c r="A16" s="92" t="s">
        <v>65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4"/>
    </row>
    <row r="17" spans="1:23" ht="60">
      <c r="A17" s="32" t="s">
        <v>114</v>
      </c>
      <c r="B17" s="26" t="s">
        <v>116</v>
      </c>
      <c r="C17" s="26" t="s">
        <v>115</v>
      </c>
      <c r="D17" s="26"/>
      <c r="E17" s="26"/>
      <c r="F17" s="26"/>
      <c r="G17" s="26"/>
      <c r="H17" s="26">
        <v>1000000</v>
      </c>
      <c r="I17" s="26">
        <v>282.87</v>
      </c>
      <c r="J17" s="26">
        <v>282.87</v>
      </c>
      <c r="K17" s="26"/>
      <c r="L17" s="26">
        <v>282.87</v>
      </c>
      <c r="M17" s="26"/>
      <c r="N17" s="26">
        <v>282.87</v>
      </c>
      <c r="O17" s="26"/>
      <c r="P17" s="26">
        <v>950000</v>
      </c>
      <c r="Q17" s="26">
        <v>950000</v>
      </c>
      <c r="R17" s="26"/>
      <c r="S17" s="26"/>
      <c r="T17" s="26">
        <v>50000</v>
      </c>
      <c r="U17" s="26">
        <v>50000</v>
      </c>
      <c r="V17" s="26">
        <v>0</v>
      </c>
      <c r="W17" s="26"/>
    </row>
    <row r="18" spans="1:23" s="9" customFormat="1" ht="14.25">
      <c r="A18" s="88" t="s">
        <v>6</v>
      </c>
      <c r="B18" s="88"/>
      <c r="C18" s="88"/>
      <c r="D18" s="24"/>
      <c r="E18" s="24"/>
      <c r="F18" s="24"/>
      <c r="G18" s="24"/>
      <c r="H18" s="24">
        <v>1000000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>
        <v>50000</v>
      </c>
      <c r="U18" s="24">
        <v>50000</v>
      </c>
      <c r="V18" s="24">
        <v>0</v>
      </c>
      <c r="W18" s="24"/>
    </row>
    <row r="19" spans="1:23">
      <c r="A19" s="87" t="s">
        <v>15</v>
      </c>
      <c r="B19" s="87"/>
      <c r="C19" s="87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>
      <c r="A20" s="79" t="s">
        <v>66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1"/>
    </row>
    <row r="21" spans="1:23" ht="105">
      <c r="A21" s="26" t="s">
        <v>55</v>
      </c>
      <c r="B21" s="29" t="s">
        <v>121</v>
      </c>
      <c r="C21" s="29" t="s">
        <v>112</v>
      </c>
      <c r="D21" s="34"/>
      <c r="E21" s="34"/>
      <c r="F21" s="34"/>
      <c r="G21" s="34"/>
      <c r="H21" s="34">
        <v>1227400</v>
      </c>
      <c r="I21" s="34">
        <f>J21</f>
        <v>417.48</v>
      </c>
      <c r="J21" s="34">
        <v>417.48</v>
      </c>
      <c r="K21" s="34"/>
      <c r="L21" s="34">
        <f>M21+N21</f>
        <v>61787.48</v>
      </c>
      <c r="M21" s="34">
        <v>61370</v>
      </c>
      <c r="N21" s="34">
        <v>417.48</v>
      </c>
      <c r="O21" s="34"/>
      <c r="P21" s="34">
        <f>Q21</f>
        <v>1166030</v>
      </c>
      <c r="Q21" s="34">
        <v>1166030</v>
      </c>
      <c r="R21" s="34"/>
      <c r="S21" s="34"/>
      <c r="T21" s="34">
        <v>0</v>
      </c>
      <c r="U21" s="34">
        <v>0</v>
      </c>
      <c r="V21" s="34">
        <v>0</v>
      </c>
      <c r="W21" s="34"/>
    </row>
    <row r="22" spans="1:23" ht="105">
      <c r="A22" s="26" t="s">
        <v>111</v>
      </c>
      <c r="B22" s="29" t="s">
        <v>122</v>
      </c>
      <c r="C22" s="29" t="s">
        <v>112</v>
      </c>
      <c r="D22" s="34"/>
      <c r="E22" s="34"/>
      <c r="F22" s="34"/>
      <c r="G22" s="34"/>
      <c r="H22" s="34">
        <v>1227400</v>
      </c>
      <c r="I22" s="34">
        <v>417.99</v>
      </c>
      <c r="J22" s="34">
        <v>417.99</v>
      </c>
      <c r="K22" s="34"/>
      <c r="L22" s="34">
        <f>M22+N22</f>
        <v>61787.99</v>
      </c>
      <c r="M22" s="34">
        <v>61370</v>
      </c>
      <c r="N22" s="34">
        <v>417.99</v>
      </c>
      <c r="O22" s="34"/>
      <c r="P22" s="34">
        <f>Q22</f>
        <v>1166030</v>
      </c>
      <c r="Q22" s="34">
        <v>1166030</v>
      </c>
      <c r="R22" s="34"/>
      <c r="S22" s="34"/>
      <c r="T22" s="34">
        <v>0</v>
      </c>
      <c r="U22" s="34">
        <v>0</v>
      </c>
      <c r="V22" s="34"/>
      <c r="W22" s="34"/>
    </row>
    <row r="23" spans="1:23" ht="157.5" customHeight="1">
      <c r="A23" s="26" t="s">
        <v>55</v>
      </c>
      <c r="B23" s="29" t="s">
        <v>79</v>
      </c>
      <c r="C23" s="29" t="s">
        <v>77</v>
      </c>
      <c r="D23" s="30">
        <v>788700</v>
      </c>
      <c r="E23" s="30">
        <v>788700</v>
      </c>
      <c r="F23" s="30"/>
      <c r="G23" s="30"/>
      <c r="H23" s="30"/>
      <c r="I23" s="30">
        <v>639.6</v>
      </c>
      <c r="J23" s="30">
        <v>639.6</v>
      </c>
      <c r="K23" s="30"/>
      <c r="L23" s="30">
        <f>M23+N23</f>
        <v>789339.6</v>
      </c>
      <c r="M23" s="30">
        <v>788700</v>
      </c>
      <c r="N23" s="30">
        <v>639.6</v>
      </c>
      <c r="O23" s="30"/>
      <c r="P23" s="30"/>
      <c r="Q23" s="30"/>
      <c r="R23" s="30"/>
      <c r="S23" s="30"/>
      <c r="T23" s="30">
        <v>0</v>
      </c>
      <c r="U23" s="30">
        <v>0</v>
      </c>
      <c r="V23" s="30">
        <v>0</v>
      </c>
      <c r="W23" s="30"/>
    </row>
    <row r="24" spans="1:23" ht="157.5" customHeight="1">
      <c r="A24" s="26" t="s">
        <v>111</v>
      </c>
      <c r="B24" s="29" t="s">
        <v>133</v>
      </c>
      <c r="C24" s="29" t="s">
        <v>134</v>
      </c>
      <c r="D24" s="30"/>
      <c r="E24" s="30"/>
      <c r="F24" s="30"/>
      <c r="G24" s="30"/>
      <c r="H24" s="30">
        <v>600000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>
        <v>600000</v>
      </c>
      <c r="U24" s="30">
        <v>600000</v>
      </c>
      <c r="V24" s="30"/>
      <c r="W24" s="30"/>
    </row>
    <row r="25" spans="1:23" ht="183.75" customHeight="1">
      <c r="A25" s="26" t="s">
        <v>78</v>
      </c>
      <c r="B25" s="29" t="s">
        <v>80</v>
      </c>
      <c r="C25" s="29" t="s">
        <v>81</v>
      </c>
      <c r="D25" s="30">
        <v>340000</v>
      </c>
      <c r="E25" s="30">
        <v>340000</v>
      </c>
      <c r="F25" s="30"/>
      <c r="G25" s="30"/>
      <c r="H25" s="30"/>
      <c r="I25" s="30">
        <v>0</v>
      </c>
      <c r="J25" s="30">
        <v>0</v>
      </c>
      <c r="K25" s="30"/>
      <c r="L25" s="30">
        <f>M25+N25</f>
        <v>340000</v>
      </c>
      <c r="M25" s="30">
        <v>340000</v>
      </c>
      <c r="N25" s="30">
        <v>0</v>
      </c>
      <c r="O25" s="30"/>
      <c r="P25" s="30"/>
      <c r="Q25" s="30"/>
      <c r="R25" s="30"/>
      <c r="S25" s="30"/>
      <c r="T25" s="30">
        <v>0</v>
      </c>
      <c r="U25" s="30">
        <v>0</v>
      </c>
      <c r="V25" s="30">
        <v>0</v>
      </c>
      <c r="W25" s="30"/>
    </row>
    <row r="26" spans="1:23">
      <c r="A26" s="88" t="s">
        <v>6</v>
      </c>
      <c r="B26" s="88"/>
      <c r="C26" s="88"/>
      <c r="D26" s="24">
        <f>D23+D25</f>
        <v>1128700</v>
      </c>
      <c r="E26" s="24">
        <f>E23+E25</f>
        <v>1128700</v>
      </c>
      <c r="F26" s="24">
        <f>F23+F25</f>
        <v>0</v>
      </c>
      <c r="G26" s="24">
        <f>G23+G25</f>
        <v>0</v>
      </c>
      <c r="H26" s="24">
        <f>H21+H22+H24</f>
        <v>3054800</v>
      </c>
      <c r="I26" s="24">
        <f>I23+I25+I22+I21</f>
        <v>1475.0700000000002</v>
      </c>
      <c r="J26" s="24">
        <f>J23+J25+J22+J21</f>
        <v>1475.0700000000002</v>
      </c>
      <c r="K26" s="24">
        <f>K23+K25</f>
        <v>0</v>
      </c>
      <c r="L26" s="24">
        <f>L23+L25+L22+L21</f>
        <v>1252915.07</v>
      </c>
      <c r="M26" s="24">
        <f>M21+M22+M23+M25</f>
        <v>1251440</v>
      </c>
      <c r="N26" s="24">
        <f>N21+N22+N23+N25</f>
        <v>1475.0700000000002</v>
      </c>
      <c r="O26" s="24">
        <f>O23+O25</f>
        <v>0</v>
      </c>
      <c r="P26" s="24">
        <f>P21+P22+P23+P25</f>
        <v>2332060</v>
      </c>
      <c r="Q26" s="24">
        <f>Q21+Q22+Q23+Q25</f>
        <v>2332060</v>
      </c>
      <c r="R26" s="24">
        <f>R23+R25</f>
        <v>0</v>
      </c>
      <c r="S26" s="24"/>
      <c r="T26" s="24">
        <f>T21+T22+T23+T24+T25</f>
        <v>600000</v>
      </c>
      <c r="U26" s="24">
        <f>U21+U22+U23+U24+U25</f>
        <v>600000</v>
      </c>
      <c r="V26" s="24">
        <f t="shared" ref="V26" si="0">V21+V22</f>
        <v>0</v>
      </c>
      <c r="W26" s="24"/>
    </row>
    <row r="27" spans="1:23">
      <c r="A27" s="87" t="s">
        <v>33</v>
      </c>
      <c r="B27" s="87"/>
      <c r="C27" s="8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s="9" customFormat="1" ht="14.25">
      <c r="A28" s="88" t="s">
        <v>34</v>
      </c>
      <c r="B28" s="88"/>
      <c r="C28" s="88"/>
      <c r="D28" s="24">
        <f>D14+D26</f>
        <v>1128700</v>
      </c>
      <c r="E28" s="24">
        <f t="shared" ref="E28:W28" si="1">E14+E26</f>
        <v>1128700</v>
      </c>
      <c r="F28" s="24">
        <f t="shared" si="1"/>
        <v>0</v>
      </c>
      <c r="G28" s="24">
        <f t="shared" si="1"/>
        <v>0</v>
      </c>
      <c r="H28" s="24">
        <f>H14+H18+H26</f>
        <v>210904800</v>
      </c>
      <c r="I28" s="24">
        <f t="shared" si="1"/>
        <v>122307.56</v>
      </c>
      <c r="J28" s="24">
        <f t="shared" si="1"/>
        <v>122307.56</v>
      </c>
      <c r="K28" s="24">
        <f t="shared" si="1"/>
        <v>0</v>
      </c>
      <c r="L28" s="24">
        <f t="shared" si="1"/>
        <v>139273747.56</v>
      </c>
      <c r="M28" s="24">
        <f t="shared" si="1"/>
        <v>139151440</v>
      </c>
      <c r="N28" s="24">
        <f t="shared" si="1"/>
        <v>122307.56</v>
      </c>
      <c r="O28" s="24">
        <f t="shared" si="1"/>
        <v>0</v>
      </c>
      <c r="P28" s="24">
        <f t="shared" si="1"/>
        <v>67834560</v>
      </c>
      <c r="Q28" s="24">
        <f t="shared" si="1"/>
        <v>67834560</v>
      </c>
      <c r="R28" s="24">
        <f t="shared" si="1"/>
        <v>0</v>
      </c>
      <c r="S28" s="24">
        <f t="shared" si="1"/>
        <v>0</v>
      </c>
      <c r="T28" s="24">
        <f>T14+T18+T26</f>
        <v>4097500</v>
      </c>
      <c r="U28" s="24">
        <f>U14+U18+U26</f>
        <v>4097500</v>
      </c>
      <c r="V28" s="24">
        <f t="shared" si="1"/>
        <v>0</v>
      </c>
      <c r="W28" s="24">
        <f t="shared" si="1"/>
        <v>0</v>
      </c>
    </row>
    <row r="29" spans="1:23" ht="25.9" customHeight="1">
      <c r="A29" s="88" t="s">
        <v>35</v>
      </c>
      <c r="B29" s="87"/>
      <c r="C29" s="87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1:23">
      <c r="A30" s="1" t="s">
        <v>18</v>
      </c>
    </row>
    <row r="31" spans="1:23">
      <c r="A31" s="1" t="s">
        <v>59</v>
      </c>
    </row>
    <row r="32" spans="1:23">
      <c r="A32" s="1" t="s">
        <v>67</v>
      </c>
    </row>
    <row r="34" spans="1:16" ht="15.75">
      <c r="A34" s="47"/>
      <c r="B34" s="47"/>
      <c r="C34" s="47"/>
    </row>
    <row r="35" spans="1:16" s="19" customFormat="1" ht="15.75">
      <c r="A35" s="19" t="s">
        <v>125</v>
      </c>
      <c r="P35" s="19" t="s">
        <v>124</v>
      </c>
    </row>
    <row r="36" spans="1:16" s="19" customFormat="1" ht="15.75"/>
    <row r="37" spans="1:16" s="19" customFormat="1" ht="15.75"/>
    <row r="38" spans="1:16" s="19" customFormat="1" ht="15.75">
      <c r="A38" s="19" t="s">
        <v>117</v>
      </c>
      <c r="P38" s="19" t="s">
        <v>118</v>
      </c>
    </row>
  </sheetData>
  <mergeCells count="36">
    <mergeCell ref="L5:L6"/>
    <mergeCell ref="A11:W11"/>
    <mergeCell ref="A15:C15"/>
    <mergeCell ref="D5:D6"/>
    <mergeCell ref="C4:C6"/>
    <mergeCell ref="B4:B6"/>
    <mergeCell ref="A4:A6"/>
    <mergeCell ref="D4:G4"/>
    <mergeCell ref="E5:G5"/>
    <mergeCell ref="J5:K5"/>
    <mergeCell ref="L4:O4"/>
    <mergeCell ref="M5:O5"/>
    <mergeCell ref="V1:W1"/>
    <mergeCell ref="A16:W16"/>
    <mergeCell ref="A19:C19"/>
    <mergeCell ref="A18:C18"/>
    <mergeCell ref="A20:W20"/>
    <mergeCell ref="P4:S4"/>
    <mergeCell ref="P5:P6"/>
    <mergeCell ref="Q5:S5"/>
    <mergeCell ref="T4:W4"/>
    <mergeCell ref="T5:T6"/>
    <mergeCell ref="U5:W5"/>
    <mergeCell ref="I4:K4"/>
    <mergeCell ref="I5:I6"/>
    <mergeCell ref="A14:C14"/>
    <mergeCell ref="D2:W2"/>
    <mergeCell ref="H4:H6"/>
    <mergeCell ref="A27:C27"/>
    <mergeCell ref="A26:C26"/>
    <mergeCell ref="A34:C34"/>
    <mergeCell ref="B8:W8"/>
    <mergeCell ref="A10:C10"/>
    <mergeCell ref="A9:C9"/>
    <mergeCell ref="A29:C29"/>
    <mergeCell ref="A28:C28"/>
  </mergeCells>
  <pageMargins left="0.70866141732283472" right="0.70866141732283472" top="0.74803149606299213" bottom="0.74803149606299213" header="0.31496062992125984" footer="0.31496062992125984"/>
  <pageSetup paperSize="9" scale="32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zoomScaleNormal="100" workbookViewId="0">
      <selection activeCell="E14" sqref="E14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51" t="s">
        <v>68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54" t="s">
        <v>13</v>
      </c>
      <c r="B10" s="55"/>
      <c r="C10" s="55"/>
      <c r="D10" s="56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51" t="s">
        <v>69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54" t="s">
        <v>14</v>
      </c>
      <c r="B15" s="55"/>
      <c r="C15" s="55"/>
      <c r="D15" s="56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8" t="s">
        <v>51</v>
      </c>
      <c r="B17" s="99"/>
      <c r="C17" s="99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47"/>
      <c r="B23" s="47"/>
      <c r="C23" s="47"/>
      <c r="D23" s="20"/>
    </row>
    <row r="24" spans="1:14" s="19" customFormat="1" ht="15.75">
      <c r="A24" s="19" t="s">
        <v>125</v>
      </c>
      <c r="L24" s="19" t="s">
        <v>124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119</v>
      </c>
      <c r="L28" s="19" t="s">
        <v>118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5"/>
  <sheetViews>
    <sheetView topLeftCell="A22" zoomScaleNormal="100" workbookViewId="0">
      <selection activeCell="A2" sqref="A2:B2"/>
    </sheetView>
  </sheetViews>
  <sheetFormatPr defaultRowHeight="15"/>
  <cols>
    <col min="1" max="1" width="70.140625" customWidth="1"/>
    <col min="2" max="2" width="18.42578125" customWidth="1"/>
  </cols>
  <sheetData>
    <row r="1" spans="1:2">
      <c r="A1" s="1"/>
      <c r="B1" s="40" t="s">
        <v>89</v>
      </c>
    </row>
    <row r="2" spans="1:2" ht="27.75" customHeight="1">
      <c r="A2" s="100" t="s">
        <v>135</v>
      </c>
      <c r="B2" s="101"/>
    </row>
    <row r="3" spans="1:2">
      <c r="A3" s="1"/>
      <c r="B3" s="40" t="s">
        <v>0</v>
      </c>
    </row>
    <row r="4" spans="1:2">
      <c r="A4" s="5" t="s">
        <v>90</v>
      </c>
      <c r="B4" s="5" t="s">
        <v>91</v>
      </c>
    </row>
    <row r="5" spans="1:2" ht="33" customHeight="1">
      <c r="A5" s="41" t="s">
        <v>92</v>
      </c>
      <c r="B5" s="11">
        <v>0</v>
      </c>
    </row>
    <row r="6" spans="1:2">
      <c r="A6" s="41" t="s">
        <v>1</v>
      </c>
      <c r="B6" s="10"/>
    </row>
    <row r="7" spans="1:2" ht="35.25" customHeight="1">
      <c r="A7" s="41" t="s">
        <v>93</v>
      </c>
      <c r="B7" s="10">
        <v>0</v>
      </c>
    </row>
    <row r="8" spans="1:2" ht="25.5" customHeight="1">
      <c r="A8" s="41" t="s">
        <v>94</v>
      </c>
      <c r="B8" s="10">
        <v>0</v>
      </c>
    </row>
    <row r="9" spans="1:2" ht="18.75" customHeight="1">
      <c r="A9" s="41" t="s">
        <v>95</v>
      </c>
      <c r="B9" s="11">
        <v>0</v>
      </c>
    </row>
    <row r="10" spans="1:2" ht="30" customHeight="1">
      <c r="A10" s="41" t="s">
        <v>96</v>
      </c>
      <c r="B10" s="11">
        <f>B12+B13</f>
        <v>68950000</v>
      </c>
    </row>
    <row r="11" spans="1:2">
      <c r="A11" s="41" t="s">
        <v>1</v>
      </c>
      <c r="B11" s="10"/>
    </row>
    <row r="12" spans="1:2" ht="37.5" customHeight="1">
      <c r="A12" s="41" t="s">
        <v>97</v>
      </c>
      <c r="B12" s="10">
        <v>68950000</v>
      </c>
    </row>
    <row r="13" spans="1:2" ht="50.25" customHeight="1">
      <c r="A13" s="41" t="s">
        <v>98</v>
      </c>
      <c r="B13" s="21"/>
    </row>
    <row r="14" spans="1:2" ht="27.75" customHeight="1">
      <c r="A14" s="41" t="s">
        <v>99</v>
      </c>
      <c r="B14" s="11">
        <f>B16+B17+B18+B19</f>
        <v>4097500</v>
      </c>
    </row>
    <row r="15" spans="1:2">
      <c r="A15" s="41" t="s">
        <v>1</v>
      </c>
      <c r="B15" s="10"/>
    </row>
    <row r="16" spans="1:2" ht="54.75" customHeight="1">
      <c r="A16" s="41" t="s">
        <v>100</v>
      </c>
      <c r="B16" s="10">
        <v>0</v>
      </c>
    </row>
    <row r="17" spans="1:2" ht="45.75" customHeight="1">
      <c r="A17" s="41" t="s">
        <v>101</v>
      </c>
      <c r="B17" s="10">
        <v>3447500</v>
      </c>
    </row>
    <row r="18" spans="1:2" ht="34.5" customHeight="1">
      <c r="A18" s="41" t="s">
        <v>102</v>
      </c>
      <c r="B18" s="10">
        <v>50000</v>
      </c>
    </row>
    <row r="19" spans="1:2" ht="36.75" customHeight="1">
      <c r="A19" s="41" t="s">
        <v>103</v>
      </c>
      <c r="B19" s="10">
        <v>600000</v>
      </c>
    </row>
    <row r="20" spans="1:2" ht="17.25" customHeight="1">
      <c r="A20" s="41" t="s">
        <v>104</v>
      </c>
      <c r="B20" s="11">
        <v>0</v>
      </c>
    </row>
    <row r="21" spans="1:2">
      <c r="A21" s="41" t="s">
        <v>1</v>
      </c>
      <c r="B21" s="10"/>
    </row>
    <row r="22" spans="1:2" ht="27.75" customHeight="1">
      <c r="A22" s="41" t="s">
        <v>105</v>
      </c>
      <c r="B22" s="10">
        <v>0</v>
      </c>
    </row>
    <row r="23" spans="1:2" ht="28.5" customHeight="1">
      <c r="A23" s="41" t="s">
        <v>106</v>
      </c>
      <c r="B23" s="10">
        <v>0</v>
      </c>
    </row>
    <row r="24" spans="1:2" ht="24" customHeight="1">
      <c r="A24" s="41" t="s">
        <v>107</v>
      </c>
      <c r="B24" s="11">
        <f>B5+B10+B14</f>
        <v>73047500</v>
      </c>
    </row>
    <row r="25" spans="1:2" ht="18.75" customHeight="1">
      <c r="A25" s="41" t="s">
        <v>1</v>
      </c>
      <c r="B25" s="10"/>
    </row>
    <row r="26" spans="1:2" ht="28.5" customHeight="1">
      <c r="A26" s="41" t="s">
        <v>108</v>
      </c>
      <c r="B26" s="10">
        <f>B12+B17</f>
        <v>72397500</v>
      </c>
    </row>
    <row r="27" spans="1:2" ht="23.25" customHeight="1">
      <c r="A27" s="41" t="s">
        <v>109</v>
      </c>
      <c r="B27" s="10">
        <f>B13+B19+B18</f>
        <v>650000</v>
      </c>
    </row>
    <row r="28" spans="1:2">
      <c r="A28" s="1"/>
      <c r="B28" s="1"/>
    </row>
    <row r="29" spans="1:2" ht="15.75">
      <c r="A29" s="45"/>
      <c r="B29" s="1"/>
    </row>
    <row r="30" spans="1:2" ht="15.75">
      <c r="A30" s="19" t="s">
        <v>125</v>
      </c>
      <c r="B30" s="42" t="s">
        <v>124</v>
      </c>
    </row>
    <row r="31" spans="1:2" ht="15.75">
      <c r="A31" s="19"/>
      <c r="B31" s="19"/>
    </row>
    <row r="32" spans="1:2" ht="15.75">
      <c r="A32" s="19"/>
      <c r="B32" s="19"/>
    </row>
    <row r="33" spans="1:2" ht="15.75">
      <c r="A33" s="19" t="s">
        <v>119</v>
      </c>
      <c r="B33" s="19" t="s">
        <v>120</v>
      </c>
    </row>
    <row r="34" spans="1:2">
      <c r="A34" s="1"/>
      <c r="B34" s="1"/>
    </row>
    <row r="35" spans="1:2">
      <c r="A35" s="1"/>
      <c r="B35" s="1"/>
    </row>
  </sheetData>
  <mergeCells count="1">
    <mergeCell ref="A2:B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Форма 1</vt:lpstr>
      <vt:lpstr>Форма 2</vt:lpstr>
      <vt:lpstr>Форма 3</vt:lpstr>
      <vt:lpstr>Форма 4</vt:lpstr>
      <vt:lpstr>форма 5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  <vt:lpstr>'форма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2020-01-21T06:04:08Z</dcterms:modified>
</cp:coreProperties>
</file>