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3'!$A$1:$W$43</definedName>
  </definedNames>
  <calcPr calcId="125725"/>
</workbook>
</file>

<file path=xl/calcChain.xml><?xml version="1.0" encoding="utf-8"?>
<calcChain xmlns="http://schemas.openxmlformats.org/spreadsheetml/2006/main">
  <c r="L30" i="4"/>
  <c r="H30"/>
  <c r="U30"/>
  <c r="T30"/>
  <c r="I30"/>
  <c r="N30"/>
  <c r="J30"/>
  <c r="L27"/>
  <c r="I27"/>
  <c r="T28"/>
  <c r="L28"/>
  <c r="I28"/>
  <c r="I14" i="3"/>
  <c r="J16" i="4"/>
  <c r="N16"/>
  <c r="K32"/>
  <c r="S32"/>
  <c r="W32"/>
  <c r="L29"/>
  <c r="I29"/>
  <c r="T29"/>
  <c r="J32"/>
  <c r="K30"/>
  <c r="M30"/>
  <c r="M32" s="1"/>
  <c r="O30"/>
  <c r="O32" s="1"/>
  <c r="P30"/>
  <c r="Q30"/>
  <c r="Q32" s="1"/>
  <c r="R30"/>
  <c r="R32" s="1"/>
  <c r="S30"/>
  <c r="W30"/>
  <c r="L14" i="3"/>
  <c r="N32" i="4" l="1"/>
  <c r="N16" i="3"/>
  <c r="M16"/>
  <c r="J16"/>
  <c r="H16"/>
  <c r="Q16"/>
  <c r="P16"/>
  <c r="L26" i="4"/>
  <c r="P16"/>
  <c r="P32" s="1"/>
  <c r="V16"/>
  <c r="U16"/>
  <c r="U32" s="1"/>
  <c r="I14"/>
  <c r="I16" s="1"/>
  <c r="L14"/>
  <c r="L16" s="1"/>
  <c r="T14"/>
  <c r="T16" s="1"/>
  <c r="H16"/>
  <c r="L20" i="3"/>
  <c r="I20"/>
  <c r="F21"/>
  <c r="G21"/>
  <c r="H21"/>
  <c r="J21"/>
  <c r="K21"/>
  <c r="M21"/>
  <c r="N21"/>
  <c r="O21"/>
  <c r="Q21"/>
  <c r="R21"/>
  <c r="S21"/>
  <c r="E21"/>
  <c r="D21"/>
  <c r="V26" i="4"/>
  <c r="V25"/>
  <c r="I24"/>
  <c r="I25"/>
  <c r="I26"/>
  <c r="L15" i="3"/>
  <c r="I15"/>
  <c r="L25" i="4"/>
  <c r="L24"/>
  <c r="P13" i="3"/>
  <c r="L13"/>
  <c r="I13"/>
  <c r="L32" i="4" l="1"/>
  <c r="V30"/>
  <c r="V32" s="1"/>
  <c r="I32"/>
  <c r="L16" i="3"/>
  <c r="I16"/>
  <c r="T26" i="4"/>
  <c r="P19" i="3"/>
  <c r="P21" s="1"/>
  <c r="L19"/>
  <c r="L21" s="1"/>
  <c r="I19"/>
  <c r="I21" s="1"/>
  <c r="D25" i="4"/>
  <c r="D30" s="1"/>
  <c r="D32" s="1"/>
  <c r="D24"/>
  <c r="F30"/>
  <c r="F32" s="1"/>
  <c r="G30"/>
  <c r="G32" s="1"/>
  <c r="H32"/>
  <c r="E30"/>
  <c r="E32" s="1"/>
  <c r="T25"/>
  <c r="T24"/>
  <c r="P10" i="3"/>
  <c r="P11"/>
  <c r="P12"/>
  <c r="P9"/>
  <c r="L10"/>
  <c r="L11"/>
  <c r="L12"/>
  <c r="L9"/>
  <c r="I12"/>
  <c r="I11"/>
  <c r="I10"/>
  <c r="I9"/>
  <c r="H23"/>
  <c r="N23"/>
  <c r="D19"/>
  <c r="F16"/>
  <c r="G16"/>
  <c r="K16"/>
  <c r="O16"/>
  <c r="R16"/>
  <c r="S16"/>
  <c r="S23" s="1"/>
  <c r="E16"/>
  <c r="E23" s="1"/>
  <c r="D12"/>
  <c r="D11"/>
  <c r="D10"/>
  <c r="T32" i="4" l="1"/>
  <c r="K23" i="3"/>
  <c r="O23"/>
  <c r="R23"/>
  <c r="F23"/>
  <c r="D16"/>
  <c r="D23" s="1"/>
  <c r="G23"/>
  <c r="P23"/>
  <c r="L23"/>
  <c r="I23"/>
  <c r="Q23"/>
  <c r="J23"/>
  <c r="M23"/>
</calcChain>
</file>

<file path=xl/sharedStrings.xml><?xml version="1.0" encoding="utf-8"?>
<sst xmlns="http://schemas.openxmlformats.org/spreadsheetml/2006/main" count="227" uniqueCount="121">
  <si>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</si>
  <si>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</si>
  <si>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</si>
  <si>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</si>
  <si>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</si>
  <si>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</si>
  <si>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</si>
  <si>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</si>
  <si>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</si>
  <si>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</si>
  <si>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</si>
  <si>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</si>
  <si>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</si>
  <si>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</si>
  <si>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</si>
  <si>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</si>
  <si>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</si>
  <si>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</si>
  <si>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</si>
  <si>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</si>
  <si>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</si>
  <si>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</si>
  <si>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</si>
  <si>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</si>
  <si>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</si>
  <si>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</si>
  <si>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</si>
  <si>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</si>
  <si>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</si>
  <si>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</si>
  <si>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</si>
  <si>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</si>
  <si>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</si>
  <si>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</si>
  <si>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</si>
  <si>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</si>
  <si>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</si>
  <si>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</si>
  <si>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</si>
  <si>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</si>
  <si>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</si>
  <si>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</si>
  <si>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</si>
  <si>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</si>
  <si>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</si>
  <si>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</si>
  <si>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</si>
  <si>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</si>
  <si>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</si>
  <si>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</si>
  <si>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</si>
  <si>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</si>
  <si>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</si>
  <si>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Остаток задолженности по бюджетному кредиту на 1 января 2016 года, рублей</t>
  </si>
  <si>
    <t>Остаток задолженности по кредиту на                                 1 января 2016 года, рублей</t>
  </si>
  <si>
    <t>Объем обязательств, обеспеченных гарантией, на    1 января 2016 года</t>
  </si>
  <si>
    <t>Тимашевский район</t>
  </si>
  <si>
    <t>КРФ ОАО "Россельхозбанк", муниципальный контракт № 0818300019915000011-0196875-01 от 03.04.2015</t>
  </si>
  <si>
    <t xml:space="preserve"> 53 млн. рублей, 20,4435%, со сроком возврата 03.04.2016г</t>
  </si>
  <si>
    <t>ПАО Совкомбанк муниципальный контракт № 0818300019915000043-0196875-01 от 25.05.2015</t>
  </si>
  <si>
    <t xml:space="preserve"> 57 млн. рублей, 17,3935%, со сроком возврата 25.05.2016г</t>
  </si>
  <si>
    <t>АО "СМП Банк"муниципальный контракт № 0818300019915000088-0196875-02 от 5.10.2015</t>
  </si>
  <si>
    <t xml:space="preserve"> 50 млн. рублей, 13,5%, со сроком возврата 4.10.2016г</t>
  </si>
  <si>
    <t>ПАО Банк "Возрождение" муниципальный контракт № 0818300019915000093-0196875-01 от 20.10.2015</t>
  </si>
  <si>
    <t>50 млн. рублей, 13,8496%, со сроком возврата 19.10.2016г</t>
  </si>
  <si>
    <t>2. Кредиты, полученные поселением от кредитных организаций 2)</t>
  </si>
  <si>
    <t>ПАО "Совкомбанк" муниципальный контракт от 13 ноября 2015 года № 0318300091115000008-0115389-01</t>
  </si>
  <si>
    <t>Сумма кредита составляет 2 млн. руб., проценты за пользование кредитом- 14,418%,  срок возврата  не позднее 13.11.2016г.</t>
  </si>
  <si>
    <t>Тимашевский район  (Поселковое сп)</t>
  </si>
  <si>
    <t>договор № 65 от 15.06.2015г.о предоставлении администрации Поселкового с/п бюджетного кредита</t>
  </si>
  <si>
    <t>финансирование дефицита бюджета на сумму 500 000 руб., 6,1875% со сроком возврата до 10.06.2016г</t>
  </si>
  <si>
    <t>финансирование дефицита бюджета на сумму 1 000 000 руб., 6,1875% со сроком возврата до 5.12.2016г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</si>
  <si>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</si>
  <si>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</si>
  <si>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</si>
  <si>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</si>
  <si>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</si>
  <si>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</si>
  <si>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</si>
  <si>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</si>
  <si>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</si>
  <si>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</si>
  <si>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</si>
  <si>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</si>
  <si>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</si>
  <si>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</si>
  <si>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</si>
  <si>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</si>
  <si>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 xml:space="preserve"> </t>
  </si>
  <si>
    <t>ПАО Банк "ВТБ" муниципальный контракт № 0818300019916000005-0196875-01 от 14.03.2016</t>
  </si>
  <si>
    <t xml:space="preserve"> 53 млн. рублей, 13,92%, со сроком возврата 11.03.2017г</t>
  </si>
  <si>
    <t>ПАО  "Крайинвестбанк" муниципальный контракт № 0818300019916000016-0196875-01 от 23.05.2016</t>
  </si>
  <si>
    <t xml:space="preserve"> 57 млн. рублей, 12,94715749%, со сроком возврата 23.05.2017г</t>
  </si>
  <si>
    <t>договор № 64 от 30.05.2016г.о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</si>
  <si>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5.06.2017г</t>
  </si>
  <si>
    <t>Медведовское сельское поселение Тимашевского района</t>
  </si>
  <si>
    <t>ПАО "Крайинвестбанк" муниципальный контракт от 14 июня 2016 года № 0318300091116000005-0115389-01</t>
  </si>
  <si>
    <t>Сумма кредита составляет 2000000,0  (два миллиона) рублей, проценты за пользование кредитом - 14,554%, срок возврата не позднее 14.06.2017г.</t>
  </si>
  <si>
    <t>Начальник  ФУ администрации МО Тимашевский район</t>
  </si>
  <si>
    <t>О.Г.Баженова</t>
  </si>
  <si>
    <t>Начальник ФУ администрации МО Тимашевский район</t>
  </si>
  <si>
    <t>договор № 43 от 13 июля 2016 года о предоставлении бюджету МО Тимашевский район из краевого бюджета бюджетого кредита на покрытие временного кассового разрыва</t>
  </si>
  <si>
    <t xml:space="preserve"> 35 000 000 рублей, 0,1% со сроком возврата не позднее 1 декабря 2016 года</t>
  </si>
  <si>
    <t>ПАО  "Сбербанк" муниципальный контракт № 0818300019916000058-0196875-01 от 16.09.2016</t>
  </si>
  <si>
    <t>90 млн. рублей, 11,4158%,  со сроком возврата 15.09.2017г</t>
  </si>
  <si>
    <t>Тимашевский район  (Дербентское сп)</t>
  </si>
  <si>
    <t>договор № 115 от 25.10.2016г.о предоставлении администрации Дербентского с/п бюджетного кредита</t>
  </si>
  <si>
    <t>финансирование дефицита бюджета на сумму 180 000 руб., 0,1% со сроком возврата до 20.10.2017г</t>
  </si>
  <si>
    <t>договор № 124 от 25.11.2016г.о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</si>
  <si>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23.11.2017г</t>
  </si>
  <si>
    <t>Начальник отдела учета и отчетности</t>
  </si>
  <si>
    <t>Н.Н.Куненкова</t>
  </si>
  <si>
    <r>
      <t xml:space="preserve">договор № 133 от 30.11.2015г.о предоставлении администрации Поселкового с/п бюджетного кредита </t>
    </r>
    <r>
      <rPr>
        <b/>
        <sz val="11"/>
        <rFont val="Times New Roman"/>
        <family val="1"/>
        <charset val="204"/>
      </rPr>
      <t>Соглашение № 126 от 30 ноября 2016 года (о проведении реструктуризации)</t>
    </r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</si>
  <si>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января 2017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</si>
  <si>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января 2017 года </t>
  </si>
  <si>
    <t>Остаток задолженности по кредиту на 1.01.2017, рублей</t>
  </si>
  <si>
    <t>Тимашевский район  (Новоленинское сп)</t>
  </si>
  <si>
    <t>договор № 133 от 13.12.2016г.о предоставлении администрации Новоленинского с/п бюджетного кредита</t>
  </si>
  <si>
    <t>финансирование дефицита бюджета на сумму 500 000 руб., 0,1% со сроком возврата до 8.12.2017г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</si>
  <si>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января 2017 года </t>
  </si>
  <si>
    <t>Остаток задолженности по бюджетному кредиту на 1.01.2017, рублей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</si>
</sst>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Border="1"/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4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L7" activePane="bottomRight" state="frozen"/>
      <selection pane="topRight" activeCell="E1" sqref="E1"/>
      <selection pane="bottomLeft" activeCell="A7" sqref="A7"/>
      <selection pane="bottomRight" activeCell="V13" sqref="V13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60" t="s">
        <v>19</v>
      </c>
      <c r="S1" s="60"/>
    </row>
    <row r="2" spans="1:19" ht="40.9" customHeight="1">
      <c r="A2" s="4"/>
      <c r="B2" s="4"/>
      <c r="C2" s="4"/>
      <c r="D2" s="4"/>
      <c r="E2" s="61" t="s">
        <v>113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>
      <c r="S3" s="16" t="s">
        <v>0</v>
      </c>
    </row>
    <row r="4" spans="1:19" ht="54.6" customHeight="1">
      <c r="A4" s="53" t="s">
        <v>2</v>
      </c>
      <c r="B4" s="53" t="s">
        <v>3</v>
      </c>
      <c r="C4" s="53" t="s">
        <v>4</v>
      </c>
      <c r="D4" s="53" t="s">
        <v>5</v>
      </c>
      <c r="E4" s="56" t="s">
        <v>55</v>
      </c>
      <c r="F4" s="57"/>
      <c r="G4" s="58"/>
      <c r="H4" s="56" t="s">
        <v>9</v>
      </c>
      <c r="I4" s="57"/>
      <c r="J4" s="58"/>
      <c r="K4" s="56" t="s">
        <v>10</v>
      </c>
      <c r="L4" s="57"/>
      <c r="M4" s="58"/>
      <c r="N4" s="56" t="s">
        <v>11</v>
      </c>
      <c r="O4" s="57"/>
      <c r="P4" s="58"/>
      <c r="Q4" s="56" t="s">
        <v>12</v>
      </c>
      <c r="R4" s="57"/>
      <c r="S4" s="58"/>
    </row>
    <row r="5" spans="1:19" ht="14.45" customHeight="1">
      <c r="A5" s="54"/>
      <c r="B5" s="54"/>
      <c r="C5" s="54"/>
      <c r="D5" s="54"/>
      <c r="E5" s="52" t="s">
        <v>6</v>
      </c>
      <c r="F5" s="59" t="s">
        <v>1</v>
      </c>
      <c r="G5" s="59"/>
      <c r="H5" s="52" t="s">
        <v>6</v>
      </c>
      <c r="I5" s="59" t="s">
        <v>1</v>
      </c>
      <c r="J5" s="59"/>
      <c r="K5" s="52" t="s">
        <v>6</v>
      </c>
      <c r="L5" s="59" t="s">
        <v>1</v>
      </c>
      <c r="M5" s="59"/>
      <c r="N5" s="52" t="s">
        <v>6</v>
      </c>
      <c r="O5" s="59" t="s">
        <v>1</v>
      </c>
      <c r="P5" s="59"/>
      <c r="Q5" s="52" t="s">
        <v>6</v>
      </c>
      <c r="R5" s="59" t="s">
        <v>1</v>
      </c>
      <c r="S5" s="59"/>
    </row>
    <row r="6" spans="1:19" ht="55.9" customHeight="1">
      <c r="A6" s="55"/>
      <c r="B6" s="55"/>
      <c r="C6" s="55"/>
      <c r="D6" s="55"/>
      <c r="E6" s="52"/>
      <c r="F6" s="15" t="s">
        <v>7</v>
      </c>
      <c r="G6" s="15" t="s">
        <v>8</v>
      </c>
      <c r="H6" s="52"/>
      <c r="I6" s="15" t="s">
        <v>7</v>
      </c>
      <c r="J6" s="15" t="s">
        <v>8</v>
      </c>
      <c r="K6" s="52"/>
      <c r="L6" s="15" t="s">
        <v>7</v>
      </c>
      <c r="M6" s="15" t="s">
        <v>8</v>
      </c>
      <c r="N6" s="52"/>
      <c r="O6" s="15" t="s">
        <v>7</v>
      </c>
      <c r="P6" s="15" t="s">
        <v>8</v>
      </c>
      <c r="Q6" s="52"/>
      <c r="R6" s="15" t="s">
        <v>7</v>
      </c>
      <c r="S6" s="15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6" t="s">
        <v>72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</row>
    <row r="9" spans="1:19">
      <c r="A9" s="3"/>
      <c r="B9" s="3"/>
      <c r="C9" s="3"/>
      <c r="D9" s="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3"/>
      <c r="B10" s="3"/>
      <c r="C10" s="3"/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7" customFormat="1" ht="14.25">
      <c r="A11" s="43" t="s">
        <v>6</v>
      </c>
      <c r="B11" s="44"/>
      <c r="C11" s="44"/>
      <c r="D11" s="4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>
      <c r="A12" s="49" t="s">
        <v>13</v>
      </c>
      <c r="B12" s="50"/>
      <c r="C12" s="50"/>
      <c r="D12" s="5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>
      <c r="A13" s="46" t="s">
        <v>73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</row>
    <row r="14" spans="1:19">
      <c r="A14" s="3"/>
      <c r="B14" s="3"/>
      <c r="C14" s="3"/>
      <c r="D14" s="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>
      <c r="A15" s="3"/>
      <c r="B15" s="3"/>
      <c r="C15" s="3"/>
      <c r="D15" s="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10" customFormat="1" ht="14.25">
      <c r="A16" s="43" t="s">
        <v>6</v>
      </c>
      <c r="B16" s="44"/>
      <c r="C16" s="44"/>
      <c r="D16" s="4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49" t="s">
        <v>14</v>
      </c>
      <c r="B17" s="50"/>
      <c r="C17" s="50"/>
      <c r="D17" s="5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46" t="s">
        <v>74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</row>
    <row r="19" spans="1:19">
      <c r="A19" s="3"/>
      <c r="B19" s="3"/>
      <c r="C19" s="3"/>
      <c r="D19" s="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>
      <c r="A20" s="3"/>
      <c r="B20" s="3"/>
      <c r="C20" s="3"/>
      <c r="D20" s="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s="10" customFormat="1" ht="14.25">
      <c r="A21" s="43" t="s">
        <v>6</v>
      </c>
      <c r="B21" s="44"/>
      <c r="C21" s="44"/>
      <c r="D21" s="4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49" t="s">
        <v>15</v>
      </c>
      <c r="B22" s="50"/>
      <c r="C22" s="50"/>
      <c r="D22" s="5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10" customFormat="1" ht="14.25">
      <c r="A23" s="43" t="s">
        <v>16</v>
      </c>
      <c r="B23" s="44"/>
      <c r="C23" s="44"/>
      <c r="D23" s="4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10" customFormat="1" ht="14.25">
      <c r="A24" s="43" t="s">
        <v>17</v>
      </c>
      <c r="B24" s="44"/>
      <c r="C24" s="44"/>
      <c r="D24" s="45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1" t="s">
        <v>18</v>
      </c>
    </row>
    <row r="26" spans="1:19">
      <c r="A26" s="1" t="s">
        <v>75</v>
      </c>
    </row>
    <row r="27" spans="1:19">
      <c r="A27" s="1" t="s">
        <v>76</v>
      </c>
    </row>
    <row r="28" spans="1:19">
      <c r="A28" s="1" t="s">
        <v>77</v>
      </c>
    </row>
    <row r="30" spans="1:19" ht="15.75">
      <c r="A30" s="42"/>
      <c r="B30" s="42"/>
      <c r="C30" s="42"/>
      <c r="D30" s="42"/>
    </row>
    <row r="31" spans="1:19" s="27" customFormat="1" ht="15.75">
      <c r="A31" s="27" t="s">
        <v>98</v>
      </c>
      <c r="L31" s="27" t="s">
        <v>99</v>
      </c>
    </row>
    <row r="32" spans="1:19" s="27" customFormat="1" ht="15.75"/>
    <row r="33" spans="1:12" s="27" customFormat="1" ht="15.75"/>
    <row r="34" spans="1:12" s="27" customFormat="1" ht="15.75"/>
    <row r="35" spans="1:12" s="27" customFormat="1" ht="15.75">
      <c r="A35" s="41"/>
      <c r="B35" s="41"/>
      <c r="C35" s="41"/>
    </row>
    <row r="36" spans="1:12" s="27" customFormat="1" ht="15.75">
      <c r="A36" s="27" t="s">
        <v>110</v>
      </c>
      <c r="L36" s="27" t="s">
        <v>111</v>
      </c>
    </row>
    <row r="37" spans="1:12" s="27" customFormat="1" ht="15.75"/>
  </sheetData>
  <mergeCells count="34"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  <mergeCell ref="H5:H6"/>
    <mergeCell ref="A4:A6"/>
    <mergeCell ref="K4:M4"/>
    <mergeCell ref="F5:G5"/>
    <mergeCell ref="L5:M5"/>
    <mergeCell ref="D4:D6"/>
    <mergeCell ref="C4:C6"/>
    <mergeCell ref="B4:B6"/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0"/>
  <sheetViews>
    <sheetView view="pageBreakPreview" zoomScale="6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20" sqref="N20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8.85546875" style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60" t="s">
        <v>20</v>
      </c>
      <c r="S1" s="60"/>
    </row>
    <row r="2" spans="1:19" ht="43.9" customHeight="1">
      <c r="D2" s="61" t="s">
        <v>114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4" spans="1:19" ht="37.15" customHeight="1">
      <c r="A4" s="53" t="s">
        <v>2</v>
      </c>
      <c r="B4" s="53" t="s">
        <v>23</v>
      </c>
      <c r="C4" s="53" t="s">
        <v>22</v>
      </c>
      <c r="D4" s="56" t="s">
        <v>54</v>
      </c>
      <c r="E4" s="57"/>
      <c r="F4" s="57"/>
      <c r="G4" s="58"/>
      <c r="H4" s="73" t="s">
        <v>25</v>
      </c>
      <c r="I4" s="56" t="s">
        <v>26</v>
      </c>
      <c r="J4" s="57"/>
      <c r="K4" s="58"/>
      <c r="L4" s="56" t="s">
        <v>52</v>
      </c>
      <c r="M4" s="57"/>
      <c r="N4" s="57"/>
      <c r="O4" s="58"/>
      <c r="P4" s="56" t="s">
        <v>115</v>
      </c>
      <c r="Q4" s="57"/>
      <c r="R4" s="57"/>
      <c r="S4" s="58"/>
    </row>
    <row r="5" spans="1:19">
      <c r="A5" s="54"/>
      <c r="B5" s="54"/>
      <c r="C5" s="54"/>
      <c r="D5" s="71" t="s">
        <v>6</v>
      </c>
      <c r="E5" s="46" t="s">
        <v>1</v>
      </c>
      <c r="F5" s="47"/>
      <c r="G5" s="48"/>
      <c r="H5" s="74"/>
      <c r="I5" s="71" t="s">
        <v>6</v>
      </c>
      <c r="J5" s="46" t="s">
        <v>1</v>
      </c>
      <c r="K5" s="48"/>
      <c r="L5" s="71" t="s">
        <v>6</v>
      </c>
      <c r="M5" s="46" t="s">
        <v>1</v>
      </c>
      <c r="N5" s="47"/>
      <c r="O5" s="48"/>
      <c r="P5" s="71" t="s">
        <v>6</v>
      </c>
      <c r="Q5" s="46" t="s">
        <v>1</v>
      </c>
      <c r="R5" s="47"/>
      <c r="S5" s="48"/>
    </row>
    <row r="6" spans="1:19" ht="58.9" customHeight="1">
      <c r="A6" s="55"/>
      <c r="B6" s="55"/>
      <c r="C6" s="55"/>
      <c r="D6" s="72"/>
      <c r="E6" s="15" t="s">
        <v>7</v>
      </c>
      <c r="F6" s="15" t="s">
        <v>8</v>
      </c>
      <c r="G6" s="15" t="s">
        <v>24</v>
      </c>
      <c r="H6" s="75"/>
      <c r="I6" s="72"/>
      <c r="J6" s="15" t="s">
        <v>8</v>
      </c>
      <c r="K6" s="15" t="s">
        <v>24</v>
      </c>
      <c r="L6" s="72"/>
      <c r="M6" s="15" t="s">
        <v>7</v>
      </c>
      <c r="N6" s="15" t="s">
        <v>8</v>
      </c>
      <c r="O6" s="15" t="s">
        <v>24</v>
      </c>
      <c r="P6" s="72"/>
      <c r="Q6" s="15" t="s">
        <v>7</v>
      </c>
      <c r="R6" s="15" t="s">
        <v>8</v>
      </c>
      <c r="S6" s="15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8" t="s">
        <v>78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70"/>
    </row>
    <row r="9" spans="1:19" ht="105">
      <c r="A9" s="33" t="s">
        <v>56</v>
      </c>
      <c r="B9" s="34" t="s">
        <v>57</v>
      </c>
      <c r="C9" s="34" t="s">
        <v>58</v>
      </c>
      <c r="D9" s="30">
        <v>53000000</v>
      </c>
      <c r="E9" s="30">
        <v>53000000</v>
      </c>
      <c r="F9" s="30"/>
      <c r="G9" s="30"/>
      <c r="H9" s="30"/>
      <c r="I9" s="30">
        <f t="shared" ref="I9:I15" si="0">J9</f>
        <v>2309110.09</v>
      </c>
      <c r="J9" s="30">
        <v>2309110.09</v>
      </c>
      <c r="K9" s="30"/>
      <c r="L9" s="30">
        <f>M9+N9</f>
        <v>55309110.090000004</v>
      </c>
      <c r="M9" s="30">
        <v>53000000</v>
      </c>
      <c r="N9" s="30">
        <v>2309110.09</v>
      </c>
      <c r="O9" s="30"/>
      <c r="P9" s="30">
        <f>Q9+R9</f>
        <v>0</v>
      </c>
      <c r="Q9" s="30">
        <v>0</v>
      </c>
      <c r="R9" s="30"/>
      <c r="S9" s="30"/>
    </row>
    <row r="10" spans="1:19" ht="90">
      <c r="A10" s="33" t="s">
        <v>56</v>
      </c>
      <c r="B10" s="34" t="s">
        <v>59</v>
      </c>
      <c r="C10" s="34" t="s">
        <v>60</v>
      </c>
      <c r="D10" s="30">
        <f>E10</f>
        <v>57000000</v>
      </c>
      <c r="E10" s="30">
        <v>57000000</v>
      </c>
      <c r="F10" s="30"/>
      <c r="G10" s="30"/>
      <c r="H10" s="30"/>
      <c r="I10" s="30">
        <f t="shared" si="0"/>
        <v>3927794.46</v>
      </c>
      <c r="J10" s="30">
        <v>3927794.46</v>
      </c>
      <c r="K10" s="30"/>
      <c r="L10" s="30">
        <f t="shared" ref="L10:L12" si="1">M10+N10</f>
        <v>60927794.460000001</v>
      </c>
      <c r="M10" s="30">
        <v>57000000</v>
      </c>
      <c r="N10" s="30">
        <v>3927794.46</v>
      </c>
      <c r="O10" s="30"/>
      <c r="P10" s="30">
        <f t="shared" ref="P10:P13" si="2">Q10+R10</f>
        <v>0</v>
      </c>
      <c r="Q10" s="30">
        <v>0</v>
      </c>
      <c r="R10" s="30"/>
      <c r="S10" s="30"/>
    </row>
    <row r="11" spans="1:19" ht="90">
      <c r="A11" s="33" t="s">
        <v>56</v>
      </c>
      <c r="B11" s="34" t="s">
        <v>61</v>
      </c>
      <c r="C11" s="34" t="s">
        <v>62</v>
      </c>
      <c r="D11" s="30">
        <f>E11</f>
        <v>50000000</v>
      </c>
      <c r="E11" s="30">
        <v>50000000</v>
      </c>
      <c r="F11" s="30"/>
      <c r="G11" s="30"/>
      <c r="H11" s="30"/>
      <c r="I11" s="30">
        <f t="shared" si="0"/>
        <v>4905737.7</v>
      </c>
      <c r="J11" s="30">
        <v>4905737.7</v>
      </c>
      <c r="K11" s="30"/>
      <c r="L11" s="30">
        <f t="shared" si="1"/>
        <v>54905737.700000003</v>
      </c>
      <c r="M11" s="30">
        <v>50000000</v>
      </c>
      <c r="N11" s="30">
        <v>4905737.7</v>
      </c>
      <c r="O11" s="30"/>
      <c r="P11" s="30">
        <f t="shared" si="2"/>
        <v>0</v>
      </c>
      <c r="Q11" s="30">
        <v>0</v>
      </c>
      <c r="R11" s="30"/>
      <c r="S11" s="30"/>
    </row>
    <row r="12" spans="1:19" ht="105">
      <c r="A12" s="33" t="s">
        <v>56</v>
      </c>
      <c r="B12" s="34" t="s">
        <v>63</v>
      </c>
      <c r="C12" s="34" t="s">
        <v>64</v>
      </c>
      <c r="D12" s="35">
        <f>E12</f>
        <v>40000000</v>
      </c>
      <c r="E12" s="35">
        <v>40000000</v>
      </c>
      <c r="F12" s="35"/>
      <c r="G12" s="35"/>
      <c r="H12" s="35"/>
      <c r="I12" s="30">
        <f t="shared" si="0"/>
        <v>3905133.12</v>
      </c>
      <c r="J12" s="30">
        <v>3905133.12</v>
      </c>
      <c r="K12" s="35"/>
      <c r="L12" s="30">
        <f t="shared" si="1"/>
        <v>43905133.119999997</v>
      </c>
      <c r="M12" s="30">
        <v>40000000</v>
      </c>
      <c r="N12" s="30">
        <v>3905133.12</v>
      </c>
      <c r="O12" s="35"/>
      <c r="P12" s="30">
        <f t="shared" si="2"/>
        <v>0</v>
      </c>
      <c r="Q12" s="30">
        <v>0</v>
      </c>
      <c r="R12" s="35"/>
      <c r="S12" s="35"/>
    </row>
    <row r="13" spans="1:19" ht="90">
      <c r="A13" s="33" t="s">
        <v>56</v>
      </c>
      <c r="B13" s="34" t="s">
        <v>89</v>
      </c>
      <c r="C13" s="34" t="s">
        <v>90</v>
      </c>
      <c r="D13" s="36"/>
      <c r="E13" s="36"/>
      <c r="F13" s="36"/>
      <c r="G13" s="36"/>
      <c r="H13" s="36">
        <v>53000000</v>
      </c>
      <c r="I13" s="36">
        <f t="shared" si="0"/>
        <v>5845639.3499999996</v>
      </c>
      <c r="J13" s="36">
        <v>5845639.3499999996</v>
      </c>
      <c r="K13" s="36"/>
      <c r="L13" s="36">
        <f>M13+N13</f>
        <v>5845639.3499999996</v>
      </c>
      <c r="M13" s="36"/>
      <c r="N13" s="36">
        <v>5845639.3499999996</v>
      </c>
      <c r="O13" s="36"/>
      <c r="P13" s="36">
        <f t="shared" si="2"/>
        <v>53000000</v>
      </c>
      <c r="Q13" s="36">
        <v>53000000</v>
      </c>
      <c r="R13" s="36"/>
      <c r="S13" s="36"/>
    </row>
    <row r="14" spans="1:19" ht="103.5" customHeight="1">
      <c r="A14" s="33" t="s">
        <v>56</v>
      </c>
      <c r="B14" s="34" t="s">
        <v>103</v>
      </c>
      <c r="C14" s="34" t="s">
        <v>104</v>
      </c>
      <c r="D14" s="36"/>
      <c r="E14" s="36"/>
      <c r="F14" s="36"/>
      <c r="G14" s="36"/>
      <c r="H14" s="36">
        <v>90000000</v>
      </c>
      <c r="I14" s="36">
        <f t="shared" si="0"/>
        <v>2863307.21</v>
      </c>
      <c r="J14" s="36">
        <v>2863307.21</v>
      </c>
      <c r="K14" s="36"/>
      <c r="L14" s="36">
        <f>M14+N14</f>
        <v>2863307.21</v>
      </c>
      <c r="M14" s="36"/>
      <c r="N14" s="36">
        <v>2863307.21</v>
      </c>
      <c r="O14" s="36"/>
      <c r="P14" s="36">
        <v>90000000</v>
      </c>
      <c r="Q14" s="36">
        <v>90000000</v>
      </c>
      <c r="R14" s="36"/>
      <c r="S14" s="36"/>
    </row>
    <row r="15" spans="1:19" ht="105">
      <c r="A15" s="33" t="s">
        <v>56</v>
      </c>
      <c r="B15" s="34" t="s">
        <v>91</v>
      </c>
      <c r="C15" s="34" t="s">
        <v>92</v>
      </c>
      <c r="D15" s="36"/>
      <c r="E15" s="36"/>
      <c r="F15" s="36"/>
      <c r="G15" s="36"/>
      <c r="H15" s="36">
        <v>57000000</v>
      </c>
      <c r="I15" s="36">
        <f t="shared" si="0"/>
        <v>4476320.51</v>
      </c>
      <c r="J15" s="36">
        <v>4476320.51</v>
      </c>
      <c r="K15" s="36"/>
      <c r="L15" s="36">
        <f>M15+N15</f>
        <v>4476320.51</v>
      </c>
      <c r="M15" s="36"/>
      <c r="N15" s="36">
        <v>4476320.51</v>
      </c>
      <c r="O15" s="36"/>
      <c r="P15" s="36">
        <v>57000000</v>
      </c>
      <c r="Q15" s="36">
        <v>57000000</v>
      </c>
      <c r="R15" s="36"/>
      <c r="S15" s="36"/>
    </row>
    <row r="16" spans="1:19" s="10" customFormat="1" ht="14.25">
      <c r="A16" s="43" t="s">
        <v>6</v>
      </c>
      <c r="B16" s="44"/>
      <c r="C16" s="45"/>
      <c r="D16" s="28">
        <f>D9+D10+D11+D12</f>
        <v>200000000</v>
      </c>
      <c r="E16" s="28">
        <f>E9+E10+E11+E12</f>
        <v>200000000</v>
      </c>
      <c r="F16" s="28">
        <f>F9+F10+F11+F12</f>
        <v>0</v>
      </c>
      <c r="G16" s="28">
        <f>G9+G10+G11+G12</f>
        <v>0</v>
      </c>
      <c r="H16" s="28">
        <f>H13+H15+H14</f>
        <v>200000000</v>
      </c>
      <c r="I16" s="32">
        <f>I9+I10+I11+I12+I13+I15+I14</f>
        <v>28233042.439999998</v>
      </c>
      <c r="J16" s="32">
        <f>J9+J10+J11+J12+J13+J15+J14</f>
        <v>28233042.439999998</v>
      </c>
      <c r="K16" s="32">
        <f>K9+K10+K11+K12</f>
        <v>0</v>
      </c>
      <c r="L16" s="32">
        <f>L9+L10+L11+L12+L13+L15+L14</f>
        <v>228233042.44</v>
      </c>
      <c r="M16" s="32">
        <f>M9+M10+M11+M12+M13+M15+M14</f>
        <v>200000000</v>
      </c>
      <c r="N16" s="32">
        <f>N9+N10+N11+N12+N13+N15+N14</f>
        <v>28233042.439999998</v>
      </c>
      <c r="O16" s="28">
        <f>O9+O10+O11+O12</f>
        <v>0</v>
      </c>
      <c r="P16" s="28">
        <f>P9+P10+P11+P12+P13+P15+P14</f>
        <v>200000000</v>
      </c>
      <c r="Q16" s="28">
        <f>Q9+Q10+Q11+Q12+Q13+Q15+Q14</f>
        <v>200000000</v>
      </c>
      <c r="R16" s="28">
        <f>R9+R10+R11+R12</f>
        <v>0</v>
      </c>
      <c r="S16" s="28">
        <f>S9+S10+S11+S12</f>
        <v>0</v>
      </c>
    </row>
    <row r="17" spans="1:19">
      <c r="A17" s="62" t="s">
        <v>13</v>
      </c>
      <c r="B17" s="63"/>
      <c r="C17" s="6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46" t="s">
        <v>65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</row>
    <row r="19" spans="1:19" ht="158.25" customHeight="1">
      <c r="A19" s="37" t="s">
        <v>95</v>
      </c>
      <c r="B19" s="38" t="s">
        <v>66</v>
      </c>
      <c r="C19" s="39" t="s">
        <v>67</v>
      </c>
      <c r="D19" s="36">
        <f>E19</f>
        <v>2000000</v>
      </c>
      <c r="E19" s="36">
        <v>2000000</v>
      </c>
      <c r="F19" s="36"/>
      <c r="G19" s="36"/>
      <c r="H19" s="36"/>
      <c r="I19" s="36">
        <f>J19</f>
        <v>246602.94</v>
      </c>
      <c r="J19" s="36">
        <v>246602.94</v>
      </c>
      <c r="K19" s="36"/>
      <c r="L19" s="36">
        <f>M19+N19</f>
        <v>2246602.94</v>
      </c>
      <c r="M19" s="36">
        <v>2000000</v>
      </c>
      <c r="N19" s="36">
        <v>246602.94</v>
      </c>
      <c r="O19" s="36"/>
      <c r="P19" s="36">
        <f>Q19+R19</f>
        <v>0</v>
      </c>
      <c r="Q19" s="36">
        <v>0</v>
      </c>
      <c r="R19" s="36">
        <v>0</v>
      </c>
      <c r="S19" s="36"/>
    </row>
    <row r="20" spans="1:19" ht="180">
      <c r="A20" s="37" t="s">
        <v>95</v>
      </c>
      <c r="B20" s="37" t="s">
        <v>96</v>
      </c>
      <c r="C20" s="37" t="s">
        <v>97</v>
      </c>
      <c r="D20" s="36"/>
      <c r="E20" s="36"/>
      <c r="F20" s="36">
        <v>0</v>
      </c>
      <c r="G20" s="36">
        <v>0</v>
      </c>
      <c r="H20" s="36">
        <v>2000000</v>
      </c>
      <c r="I20" s="36">
        <f>J20</f>
        <v>154287.88</v>
      </c>
      <c r="J20" s="36">
        <v>154287.88</v>
      </c>
      <c r="K20" s="36">
        <v>0</v>
      </c>
      <c r="L20" s="36">
        <f>M20+N20</f>
        <v>154287.88</v>
      </c>
      <c r="M20" s="36">
        <v>0</v>
      </c>
      <c r="N20" s="36">
        <v>154287.88</v>
      </c>
      <c r="O20" s="36">
        <v>0</v>
      </c>
      <c r="P20" s="36">
        <v>2000000</v>
      </c>
      <c r="Q20" s="36">
        <v>2000000</v>
      </c>
      <c r="R20" s="36">
        <v>0</v>
      </c>
      <c r="S20" s="36">
        <v>0</v>
      </c>
    </row>
    <row r="21" spans="1:19" s="10" customFormat="1" ht="14.25">
      <c r="A21" s="43" t="s">
        <v>6</v>
      </c>
      <c r="B21" s="44"/>
      <c r="C21" s="45"/>
      <c r="D21" s="28">
        <f>D19+D20</f>
        <v>2000000</v>
      </c>
      <c r="E21" s="28">
        <f>E19+E20</f>
        <v>2000000</v>
      </c>
      <c r="F21" s="28">
        <f t="shared" ref="F21:S21" si="3">F19+F20</f>
        <v>0</v>
      </c>
      <c r="G21" s="28">
        <f t="shared" si="3"/>
        <v>0</v>
      </c>
      <c r="H21" s="28">
        <f t="shared" si="3"/>
        <v>2000000</v>
      </c>
      <c r="I21" s="28">
        <f t="shared" si="3"/>
        <v>400890.82</v>
      </c>
      <c r="J21" s="28">
        <f t="shared" si="3"/>
        <v>400890.82</v>
      </c>
      <c r="K21" s="28">
        <f t="shared" si="3"/>
        <v>0</v>
      </c>
      <c r="L21" s="28">
        <f t="shared" si="3"/>
        <v>2400890.8199999998</v>
      </c>
      <c r="M21" s="28">
        <f t="shared" si="3"/>
        <v>2000000</v>
      </c>
      <c r="N21" s="28">
        <f t="shared" si="3"/>
        <v>400890.82</v>
      </c>
      <c r="O21" s="28">
        <f t="shared" si="3"/>
        <v>0</v>
      </c>
      <c r="P21" s="28">
        <f t="shared" si="3"/>
        <v>2000000</v>
      </c>
      <c r="Q21" s="28">
        <f t="shared" si="3"/>
        <v>2000000</v>
      </c>
      <c r="R21" s="28">
        <f t="shared" si="3"/>
        <v>0</v>
      </c>
      <c r="S21" s="28">
        <f t="shared" si="3"/>
        <v>0</v>
      </c>
    </row>
    <row r="22" spans="1:19">
      <c r="A22" s="62" t="s">
        <v>14</v>
      </c>
      <c r="B22" s="63"/>
      <c r="C22" s="64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s="10" customFormat="1" ht="14.25">
      <c r="A23" s="43" t="s">
        <v>27</v>
      </c>
      <c r="B23" s="44"/>
      <c r="C23" s="45"/>
      <c r="D23" s="28">
        <f>D16+D21</f>
        <v>202000000</v>
      </c>
      <c r="E23" s="28">
        <f t="shared" ref="E23:S23" si="4">E16+E21</f>
        <v>202000000</v>
      </c>
      <c r="F23" s="28">
        <f t="shared" si="4"/>
        <v>0</v>
      </c>
      <c r="G23" s="28">
        <f t="shared" si="4"/>
        <v>0</v>
      </c>
      <c r="H23" s="28">
        <f t="shared" si="4"/>
        <v>202000000</v>
      </c>
      <c r="I23" s="28">
        <f>I16+I21</f>
        <v>28633933.259999998</v>
      </c>
      <c r="J23" s="28">
        <f t="shared" si="4"/>
        <v>28633933.259999998</v>
      </c>
      <c r="K23" s="28">
        <f t="shared" si="4"/>
        <v>0</v>
      </c>
      <c r="L23" s="28">
        <f t="shared" si="4"/>
        <v>230633933.25999999</v>
      </c>
      <c r="M23" s="28">
        <f t="shared" si="4"/>
        <v>202000000</v>
      </c>
      <c r="N23" s="28">
        <f t="shared" si="4"/>
        <v>28633933.259999998</v>
      </c>
      <c r="O23" s="28">
        <f t="shared" si="4"/>
        <v>0</v>
      </c>
      <c r="P23" s="28">
        <f t="shared" si="4"/>
        <v>202000000</v>
      </c>
      <c r="Q23" s="28">
        <f t="shared" si="4"/>
        <v>202000000</v>
      </c>
      <c r="R23" s="28">
        <f t="shared" si="4"/>
        <v>0</v>
      </c>
      <c r="S23" s="28">
        <f t="shared" si="4"/>
        <v>0</v>
      </c>
    </row>
    <row r="24" spans="1:19" s="10" customFormat="1" ht="14.25">
      <c r="A24" s="65" t="s">
        <v>28</v>
      </c>
      <c r="B24" s="66"/>
      <c r="C24" s="67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6" spans="1:19" ht="15.75">
      <c r="A26" s="42"/>
      <c r="B26" s="42"/>
      <c r="C26" s="42"/>
      <c r="D26" s="42"/>
    </row>
    <row r="27" spans="1:19" s="27" customFormat="1" ht="15.75">
      <c r="A27" s="27" t="s">
        <v>100</v>
      </c>
      <c r="L27" s="27" t="s">
        <v>99</v>
      </c>
    </row>
    <row r="28" spans="1:19" s="27" customFormat="1" ht="15.75"/>
    <row r="29" spans="1:19" s="27" customFormat="1" ht="15.75"/>
    <row r="30" spans="1:19" s="27" customFormat="1" ht="15.75">
      <c r="A30" s="27" t="s">
        <v>110</v>
      </c>
      <c r="L30" s="27" t="s">
        <v>111</v>
      </c>
    </row>
  </sheetData>
  <mergeCells count="27"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  <mergeCell ref="A8:S8"/>
    <mergeCell ref="A17:C17"/>
    <mergeCell ref="A16:C16"/>
    <mergeCell ref="A18:S18"/>
    <mergeCell ref="I5:I6"/>
    <mergeCell ref="L5:L6"/>
    <mergeCell ref="M5:O5"/>
    <mergeCell ref="P5:P6"/>
    <mergeCell ref="Q5:S5"/>
    <mergeCell ref="A26:D26"/>
    <mergeCell ref="A22:C22"/>
    <mergeCell ref="A21:C21"/>
    <mergeCell ref="A24:C24"/>
    <mergeCell ref="A23:C23"/>
  </mergeCells>
  <pageMargins left="0.31496062992125984" right="0.31496062992125984" top="0.35433070866141736" bottom="0.15748031496062992" header="0.31496062992125984" footer="0.31496062992125984"/>
  <pageSetup paperSize="9" scale="3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2"/>
  <sheetViews>
    <sheetView tabSelected="1"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G39" sqref="G39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12.7109375" style="1" customWidth="1"/>
    <col min="4" max="5" width="13.7109375" style="1" bestFit="1" customWidth="1"/>
    <col min="6" max="7" width="9" style="1" bestFit="1" customWidth="1"/>
    <col min="8" max="8" width="15.42578125" style="1" customWidth="1"/>
    <col min="9" max="9" width="12.710937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7" width="12" style="1" bestFit="1" customWidth="1"/>
    <col min="18" max="19" width="8.85546875" style="1"/>
    <col min="20" max="20" width="14.7109375" style="1" customWidth="1"/>
    <col min="21" max="21" width="15.140625" style="1" customWidth="1"/>
    <col min="22" max="22" width="10.85546875" style="1" customWidth="1"/>
    <col min="23" max="16384" width="8.85546875" style="1"/>
  </cols>
  <sheetData>
    <row r="1" spans="1:23">
      <c r="V1" s="60" t="s">
        <v>32</v>
      </c>
      <c r="W1" s="60"/>
    </row>
    <row r="2" spans="1:23" ht="47.45" customHeight="1">
      <c r="D2" s="61" t="s">
        <v>119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4" spans="1:23" ht="48" customHeight="1">
      <c r="A4" s="59" t="s">
        <v>2</v>
      </c>
      <c r="B4" s="59" t="s">
        <v>21</v>
      </c>
      <c r="C4" s="59" t="s">
        <v>22</v>
      </c>
      <c r="D4" s="59" t="s">
        <v>53</v>
      </c>
      <c r="E4" s="59"/>
      <c r="F4" s="59"/>
      <c r="G4" s="59"/>
      <c r="H4" s="82" t="s">
        <v>29</v>
      </c>
      <c r="I4" s="56" t="s">
        <v>26</v>
      </c>
      <c r="J4" s="57"/>
      <c r="K4" s="58"/>
      <c r="L4" s="59" t="s">
        <v>31</v>
      </c>
      <c r="M4" s="59"/>
      <c r="N4" s="59"/>
      <c r="O4" s="59"/>
      <c r="P4" s="59" t="s">
        <v>30</v>
      </c>
      <c r="Q4" s="59"/>
      <c r="R4" s="59"/>
      <c r="S4" s="59"/>
      <c r="T4" s="56" t="s">
        <v>120</v>
      </c>
      <c r="U4" s="57"/>
      <c r="V4" s="57"/>
      <c r="W4" s="58"/>
    </row>
    <row r="5" spans="1:23">
      <c r="A5" s="59"/>
      <c r="B5" s="59"/>
      <c r="C5" s="59"/>
      <c r="D5" s="52" t="s">
        <v>6</v>
      </c>
      <c r="E5" s="59" t="s">
        <v>1</v>
      </c>
      <c r="F5" s="59"/>
      <c r="G5" s="59"/>
      <c r="H5" s="83"/>
      <c r="I5" s="71" t="s">
        <v>6</v>
      </c>
      <c r="J5" s="46" t="s">
        <v>1</v>
      </c>
      <c r="K5" s="48"/>
      <c r="L5" s="52" t="s">
        <v>6</v>
      </c>
      <c r="M5" s="59" t="s">
        <v>1</v>
      </c>
      <c r="N5" s="59"/>
      <c r="O5" s="59"/>
      <c r="P5" s="52" t="s">
        <v>6</v>
      </c>
      <c r="Q5" s="59" t="s">
        <v>1</v>
      </c>
      <c r="R5" s="59"/>
      <c r="S5" s="59"/>
      <c r="T5" s="52" t="s">
        <v>6</v>
      </c>
      <c r="U5" s="59" t="s">
        <v>1</v>
      </c>
      <c r="V5" s="59"/>
      <c r="W5" s="59"/>
    </row>
    <row r="6" spans="1:23" ht="60" customHeight="1">
      <c r="A6" s="59"/>
      <c r="B6" s="59"/>
      <c r="C6" s="59"/>
      <c r="D6" s="52"/>
      <c r="E6" s="15" t="s">
        <v>7</v>
      </c>
      <c r="F6" s="15" t="s">
        <v>8</v>
      </c>
      <c r="G6" s="15" t="s">
        <v>24</v>
      </c>
      <c r="H6" s="84"/>
      <c r="I6" s="72"/>
      <c r="J6" s="15" t="s">
        <v>8</v>
      </c>
      <c r="K6" s="15" t="s">
        <v>24</v>
      </c>
      <c r="L6" s="52"/>
      <c r="M6" s="15" t="s">
        <v>7</v>
      </c>
      <c r="N6" s="15" t="s">
        <v>8</v>
      </c>
      <c r="O6" s="15" t="s">
        <v>24</v>
      </c>
      <c r="P6" s="52"/>
      <c r="Q6" s="15" t="s">
        <v>7</v>
      </c>
      <c r="R6" s="15" t="s">
        <v>8</v>
      </c>
      <c r="S6" s="15" t="s">
        <v>24</v>
      </c>
      <c r="T6" s="52"/>
      <c r="U6" s="15" t="s">
        <v>7</v>
      </c>
      <c r="V6" s="15" t="s">
        <v>8</v>
      </c>
      <c r="W6" s="15" t="s">
        <v>24</v>
      </c>
    </row>
    <row r="7" spans="1:23" s="13" customForma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</row>
    <row r="8" spans="1:23">
      <c r="A8" s="3"/>
      <c r="B8" s="78" t="s">
        <v>79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3">
      <c r="A9" s="3"/>
      <c r="B9" s="3"/>
      <c r="C9" s="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"/>
      <c r="B10" s="3"/>
      <c r="C10" s="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10" customFormat="1" ht="14.25">
      <c r="A11" s="77" t="s">
        <v>6</v>
      </c>
      <c r="B11" s="77"/>
      <c r="C11" s="77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76" t="s">
        <v>13</v>
      </c>
      <c r="B12" s="76"/>
      <c r="C12" s="7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78" t="s">
        <v>80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spans="1:23" ht="229.5" customHeight="1">
      <c r="A14" s="29" t="s">
        <v>56</v>
      </c>
      <c r="B14" s="6" t="s">
        <v>101</v>
      </c>
      <c r="C14" s="29" t="s">
        <v>102</v>
      </c>
      <c r="D14" s="11"/>
      <c r="E14" s="11"/>
      <c r="F14" s="11"/>
      <c r="G14" s="11"/>
      <c r="H14" s="11">
        <v>35000000</v>
      </c>
      <c r="I14" s="35">
        <f>J14</f>
        <v>10614.75</v>
      </c>
      <c r="J14" s="35">
        <v>10614.75</v>
      </c>
      <c r="K14" s="35"/>
      <c r="L14" s="35">
        <f>M14+N14</f>
        <v>35010614.75</v>
      </c>
      <c r="M14" s="35">
        <v>35000000</v>
      </c>
      <c r="N14" s="35">
        <v>10614.75</v>
      </c>
      <c r="O14" s="35"/>
      <c r="P14" s="35">
        <v>0</v>
      </c>
      <c r="Q14" s="35">
        <v>0</v>
      </c>
      <c r="R14" s="35">
        <v>0</v>
      </c>
      <c r="S14" s="35"/>
      <c r="T14" s="35">
        <f>U14+V14</f>
        <v>0</v>
      </c>
      <c r="U14" s="35">
        <v>0</v>
      </c>
      <c r="V14" s="11">
        <v>0</v>
      </c>
      <c r="W14" s="11"/>
    </row>
    <row r="15" spans="1:23">
      <c r="A15" s="3"/>
      <c r="B15" s="3"/>
      <c r="C15" s="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s="10" customFormat="1">
      <c r="A16" s="77" t="s">
        <v>6</v>
      </c>
      <c r="B16" s="77"/>
      <c r="C16" s="77"/>
      <c r="D16" s="12"/>
      <c r="E16" s="12"/>
      <c r="F16" s="12"/>
      <c r="G16" s="12"/>
      <c r="H16" s="12">
        <f>H14</f>
        <v>35000000</v>
      </c>
      <c r="I16" s="11">
        <f>I14</f>
        <v>10614.75</v>
      </c>
      <c r="J16" s="12">
        <f>J14</f>
        <v>10614.75</v>
      </c>
      <c r="K16" s="12"/>
      <c r="L16" s="12">
        <f>L14</f>
        <v>35010614.75</v>
      </c>
      <c r="M16" s="12">
        <v>35000000</v>
      </c>
      <c r="N16" s="12">
        <f>N14</f>
        <v>10614.75</v>
      </c>
      <c r="O16" s="12"/>
      <c r="P16" s="12">
        <f>P14</f>
        <v>0</v>
      </c>
      <c r="Q16" s="12">
        <v>0</v>
      </c>
      <c r="R16" s="12">
        <v>0</v>
      </c>
      <c r="S16" s="12"/>
      <c r="T16" s="12">
        <f>T14</f>
        <v>0</v>
      </c>
      <c r="U16" s="12">
        <f>U14</f>
        <v>0</v>
      </c>
      <c r="V16" s="12">
        <f>V14</f>
        <v>0</v>
      </c>
      <c r="W16" s="12"/>
    </row>
    <row r="17" spans="1:24">
      <c r="A17" s="76" t="s">
        <v>14</v>
      </c>
      <c r="B17" s="76"/>
      <c r="C17" s="7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4">
      <c r="A18" s="56" t="s">
        <v>81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</row>
    <row r="19" spans="1:24">
      <c r="A19" s="17"/>
      <c r="B19" s="17"/>
      <c r="C19" s="1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88</v>
      </c>
      <c r="P19" s="11"/>
      <c r="Q19" s="11"/>
      <c r="R19" s="11"/>
      <c r="S19" s="11"/>
      <c r="T19" s="11"/>
      <c r="U19" s="11"/>
      <c r="V19" s="11"/>
      <c r="W19" s="11"/>
    </row>
    <row r="20" spans="1:24">
      <c r="A20" s="17"/>
      <c r="B20" s="17"/>
      <c r="C20" s="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4" s="10" customFormat="1" ht="14.25">
      <c r="A21" s="77" t="s">
        <v>6</v>
      </c>
      <c r="B21" s="77"/>
      <c r="C21" s="77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4">
      <c r="A22" s="76" t="s">
        <v>15</v>
      </c>
      <c r="B22" s="76"/>
      <c r="C22" s="7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4">
      <c r="A23" s="79" t="s">
        <v>82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1"/>
    </row>
    <row r="24" spans="1:24" ht="150">
      <c r="A24" s="33" t="s">
        <v>68</v>
      </c>
      <c r="B24" s="22" t="s">
        <v>69</v>
      </c>
      <c r="C24" s="22" t="s">
        <v>70</v>
      </c>
      <c r="D24" s="26">
        <f>E24</f>
        <v>500000</v>
      </c>
      <c r="E24" s="20">
        <v>500000</v>
      </c>
      <c r="F24" s="20"/>
      <c r="G24" s="20"/>
      <c r="H24" s="20"/>
      <c r="I24" s="30">
        <f t="shared" ref="I24:I29" si="0">J24</f>
        <v>13524.59</v>
      </c>
      <c r="J24" s="30">
        <v>13524.59</v>
      </c>
      <c r="K24" s="30"/>
      <c r="L24" s="30">
        <f t="shared" ref="L24:L29" si="1">M24+N24</f>
        <v>513524.59</v>
      </c>
      <c r="M24" s="30">
        <v>500000</v>
      </c>
      <c r="N24" s="30">
        <v>13524.59</v>
      </c>
      <c r="O24" s="20"/>
      <c r="P24" s="20"/>
      <c r="Q24" s="20"/>
      <c r="R24" s="20"/>
      <c r="S24" s="20"/>
      <c r="T24" s="20">
        <f>U24+V24</f>
        <v>0</v>
      </c>
      <c r="U24" s="20">
        <v>0</v>
      </c>
      <c r="V24" s="20">
        <v>0</v>
      </c>
      <c r="W24" s="20"/>
      <c r="X24" s="23"/>
    </row>
    <row r="25" spans="1:24" ht="204.75">
      <c r="A25" s="33" t="s">
        <v>68</v>
      </c>
      <c r="B25" s="22" t="s">
        <v>112</v>
      </c>
      <c r="C25" s="22" t="s">
        <v>71</v>
      </c>
      <c r="D25" s="26">
        <f>E25</f>
        <v>1000000</v>
      </c>
      <c r="E25" s="20">
        <v>1000000</v>
      </c>
      <c r="F25" s="20"/>
      <c r="G25" s="20"/>
      <c r="H25" s="20"/>
      <c r="I25" s="30">
        <f t="shared" si="0"/>
        <v>56634.49</v>
      </c>
      <c r="J25" s="30">
        <v>56634.49</v>
      </c>
      <c r="K25" s="30"/>
      <c r="L25" s="30">
        <f t="shared" si="1"/>
        <v>106634.48999999999</v>
      </c>
      <c r="M25" s="30">
        <v>50000</v>
      </c>
      <c r="N25" s="30">
        <v>56634.49</v>
      </c>
      <c r="O25" s="30"/>
      <c r="P25" s="30">
        <v>950000</v>
      </c>
      <c r="Q25" s="30">
        <v>950000</v>
      </c>
      <c r="R25" s="30"/>
      <c r="S25" s="30"/>
      <c r="T25" s="30">
        <f>U25+V25</f>
        <v>0</v>
      </c>
      <c r="U25" s="30">
        <v>0</v>
      </c>
      <c r="V25" s="30">
        <f>J25-N25</f>
        <v>0</v>
      </c>
      <c r="W25" s="20"/>
      <c r="X25" s="23"/>
    </row>
    <row r="26" spans="1:24" ht="150">
      <c r="A26" s="33" t="s">
        <v>68</v>
      </c>
      <c r="B26" s="22" t="s">
        <v>93</v>
      </c>
      <c r="C26" s="22" t="s">
        <v>94</v>
      </c>
      <c r="D26" s="21"/>
      <c r="E26" s="21"/>
      <c r="F26" s="21"/>
      <c r="G26" s="21"/>
      <c r="H26" s="21">
        <v>500000</v>
      </c>
      <c r="I26" s="40">
        <f t="shared" si="0"/>
        <v>285.51</v>
      </c>
      <c r="J26" s="40">
        <v>285.51</v>
      </c>
      <c r="K26" s="40"/>
      <c r="L26" s="40">
        <f t="shared" si="1"/>
        <v>285.51</v>
      </c>
      <c r="M26" s="40"/>
      <c r="N26" s="40">
        <v>285.51</v>
      </c>
      <c r="O26" s="40"/>
      <c r="P26" s="40"/>
      <c r="Q26" s="40"/>
      <c r="R26" s="40"/>
      <c r="S26" s="40"/>
      <c r="T26" s="40">
        <f>U26+V26</f>
        <v>500000</v>
      </c>
      <c r="U26" s="40">
        <v>500000</v>
      </c>
      <c r="V26" s="40">
        <f>J26-N26</f>
        <v>0</v>
      </c>
      <c r="W26" s="21"/>
    </row>
    <row r="27" spans="1:24" ht="150">
      <c r="A27" s="33" t="s">
        <v>68</v>
      </c>
      <c r="B27" s="22" t="s">
        <v>108</v>
      </c>
      <c r="C27" s="22" t="s">
        <v>109</v>
      </c>
      <c r="D27" s="21"/>
      <c r="E27" s="21"/>
      <c r="F27" s="21"/>
      <c r="G27" s="21"/>
      <c r="H27" s="21">
        <v>500000</v>
      </c>
      <c r="I27" s="40">
        <f t="shared" si="0"/>
        <v>50.55</v>
      </c>
      <c r="J27" s="40">
        <v>50.55</v>
      </c>
      <c r="K27" s="40"/>
      <c r="L27" s="40">
        <f t="shared" si="1"/>
        <v>50.55</v>
      </c>
      <c r="M27" s="40"/>
      <c r="N27" s="40">
        <v>50.55</v>
      </c>
      <c r="O27" s="40"/>
      <c r="P27" s="40"/>
      <c r="Q27" s="40"/>
      <c r="R27" s="40"/>
      <c r="S27" s="40"/>
      <c r="T27" s="40">
        <v>500000</v>
      </c>
      <c r="U27" s="40">
        <v>500000</v>
      </c>
      <c r="V27" s="40">
        <v>0</v>
      </c>
      <c r="W27" s="21"/>
    </row>
    <row r="28" spans="1:24" ht="156" customHeight="1">
      <c r="A28" s="33" t="s">
        <v>116</v>
      </c>
      <c r="B28" s="22" t="s">
        <v>117</v>
      </c>
      <c r="C28" s="22" t="s">
        <v>118</v>
      </c>
      <c r="D28" s="21"/>
      <c r="E28" s="21"/>
      <c r="F28" s="21"/>
      <c r="G28" s="21"/>
      <c r="H28" s="21">
        <v>500000</v>
      </c>
      <c r="I28" s="40">
        <f t="shared" si="0"/>
        <v>23.22</v>
      </c>
      <c r="J28" s="40">
        <v>23.22</v>
      </c>
      <c r="K28" s="40"/>
      <c r="L28" s="40">
        <f t="shared" si="1"/>
        <v>23.22</v>
      </c>
      <c r="M28" s="40"/>
      <c r="N28" s="40">
        <v>23.22</v>
      </c>
      <c r="O28" s="40"/>
      <c r="P28" s="40"/>
      <c r="Q28" s="40"/>
      <c r="R28" s="40"/>
      <c r="S28" s="40"/>
      <c r="T28" s="40">
        <f>U28+V28</f>
        <v>500000</v>
      </c>
      <c r="U28" s="40">
        <v>500000</v>
      </c>
      <c r="V28" s="40"/>
      <c r="W28" s="21"/>
    </row>
    <row r="29" spans="1:24" ht="150">
      <c r="A29" s="33" t="s">
        <v>105</v>
      </c>
      <c r="B29" s="22" t="s">
        <v>106</v>
      </c>
      <c r="C29" s="22" t="s">
        <v>107</v>
      </c>
      <c r="D29" s="11"/>
      <c r="E29" s="11"/>
      <c r="F29" s="11"/>
      <c r="G29" s="11"/>
      <c r="H29" s="11">
        <v>180000</v>
      </c>
      <c r="I29" s="35">
        <f t="shared" si="0"/>
        <v>32.46</v>
      </c>
      <c r="J29" s="35">
        <v>32.46</v>
      </c>
      <c r="K29" s="35"/>
      <c r="L29" s="35">
        <f t="shared" si="1"/>
        <v>32.46</v>
      </c>
      <c r="M29" s="35">
        <v>0</v>
      </c>
      <c r="N29" s="35">
        <v>32.46</v>
      </c>
      <c r="O29" s="35"/>
      <c r="P29" s="35"/>
      <c r="Q29" s="35"/>
      <c r="R29" s="35"/>
      <c r="S29" s="35"/>
      <c r="T29" s="35">
        <f>U29+V29</f>
        <v>180000</v>
      </c>
      <c r="U29" s="35">
        <v>180000</v>
      </c>
      <c r="V29" s="35">
        <v>0</v>
      </c>
      <c r="W29" s="11"/>
    </row>
    <row r="30" spans="1:24">
      <c r="A30" s="77" t="s">
        <v>6</v>
      </c>
      <c r="B30" s="77"/>
      <c r="C30" s="77"/>
      <c r="D30" s="11">
        <f>D24+D25</f>
        <v>1500000</v>
      </c>
      <c r="E30" s="11">
        <f>E24+E25</f>
        <v>1500000</v>
      </c>
      <c r="F30" s="11">
        <f t="shared" ref="F30:G30" si="2">F24+F25</f>
        <v>0</v>
      </c>
      <c r="G30" s="11">
        <f t="shared" si="2"/>
        <v>0</v>
      </c>
      <c r="H30" s="11">
        <f>H26+H27+H29+H28</f>
        <v>1680000</v>
      </c>
      <c r="I30" s="11">
        <f>I24+I25+I26+I29+I27+I28</f>
        <v>70550.820000000007</v>
      </c>
      <c r="J30" s="11">
        <f>J24+J25+J26+J29+J27+J28</f>
        <v>70550.820000000007</v>
      </c>
      <c r="K30" s="11">
        <f>K24+K25+K26+K29</f>
        <v>0</v>
      </c>
      <c r="L30" s="11">
        <f>L24+L25+L26+L29+L28+L27</f>
        <v>620550.82000000007</v>
      </c>
      <c r="M30" s="11">
        <f>M24+M25+M26+M29</f>
        <v>550000</v>
      </c>
      <c r="N30" s="11">
        <f>N24+N25+N26+N29+N27+N28</f>
        <v>70550.820000000007</v>
      </c>
      <c r="O30" s="11">
        <f>O24+O25+O26+O29</f>
        <v>0</v>
      </c>
      <c r="P30" s="11">
        <f>P24+P25+P26+P29</f>
        <v>950000</v>
      </c>
      <c r="Q30" s="11">
        <f>Q24+Q25+Q26+Q29</f>
        <v>950000</v>
      </c>
      <c r="R30" s="11">
        <f>R24+R25+R26+R29</f>
        <v>0</v>
      </c>
      <c r="S30" s="11">
        <f>S24+S25+S26+S29</f>
        <v>0</v>
      </c>
      <c r="T30" s="11">
        <f>T24+T25+T26+T29+T27+T28</f>
        <v>1680000</v>
      </c>
      <c r="U30" s="11">
        <f>U24+U25+U26+U29+U27+U28</f>
        <v>1680000</v>
      </c>
      <c r="V30" s="11">
        <f>V24+V25+V26+V29</f>
        <v>0</v>
      </c>
      <c r="W30" s="11">
        <f>W24+W25+W26+W29</f>
        <v>0</v>
      </c>
    </row>
    <row r="31" spans="1:24">
      <c r="A31" s="76" t="s">
        <v>33</v>
      </c>
      <c r="B31" s="76"/>
      <c r="C31" s="7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4" s="10" customFormat="1" ht="14.25">
      <c r="A32" s="77" t="s">
        <v>34</v>
      </c>
      <c r="B32" s="77"/>
      <c r="C32" s="77"/>
      <c r="D32" s="12">
        <f t="shared" ref="D32:W32" si="3">D11+D16+D21+D30</f>
        <v>1500000</v>
      </c>
      <c r="E32" s="12">
        <f t="shared" si="3"/>
        <v>1500000</v>
      </c>
      <c r="F32" s="12">
        <f t="shared" si="3"/>
        <v>0</v>
      </c>
      <c r="G32" s="12">
        <f t="shared" si="3"/>
        <v>0</v>
      </c>
      <c r="H32" s="12">
        <f t="shared" si="3"/>
        <v>36680000</v>
      </c>
      <c r="I32" s="12">
        <f t="shared" si="3"/>
        <v>81165.570000000007</v>
      </c>
      <c r="J32" s="12">
        <f t="shared" si="3"/>
        <v>81165.570000000007</v>
      </c>
      <c r="K32" s="12">
        <f t="shared" si="3"/>
        <v>0</v>
      </c>
      <c r="L32" s="12">
        <f t="shared" si="3"/>
        <v>35631165.57</v>
      </c>
      <c r="M32" s="12">
        <f t="shared" si="3"/>
        <v>35550000</v>
      </c>
      <c r="N32" s="12">
        <f t="shared" si="3"/>
        <v>81165.570000000007</v>
      </c>
      <c r="O32" s="12">
        <f t="shared" si="3"/>
        <v>0</v>
      </c>
      <c r="P32" s="12">
        <f t="shared" si="3"/>
        <v>950000</v>
      </c>
      <c r="Q32" s="12">
        <f t="shared" si="3"/>
        <v>950000</v>
      </c>
      <c r="R32" s="12">
        <f t="shared" si="3"/>
        <v>0</v>
      </c>
      <c r="S32" s="12">
        <f t="shared" si="3"/>
        <v>0</v>
      </c>
      <c r="T32" s="12">
        <f t="shared" si="3"/>
        <v>1680000</v>
      </c>
      <c r="U32" s="12">
        <f t="shared" si="3"/>
        <v>1680000</v>
      </c>
      <c r="V32" s="12">
        <f t="shared" si="3"/>
        <v>0</v>
      </c>
      <c r="W32" s="12">
        <f t="shared" si="3"/>
        <v>0</v>
      </c>
    </row>
    <row r="33" spans="1:23" ht="25.9" customHeight="1">
      <c r="A33" s="77" t="s">
        <v>35</v>
      </c>
      <c r="B33" s="76"/>
      <c r="C33" s="7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>
      <c r="A34" s="1" t="s">
        <v>18</v>
      </c>
    </row>
    <row r="35" spans="1:23">
      <c r="A35" s="1" t="s">
        <v>75</v>
      </c>
    </row>
    <row r="36" spans="1:23">
      <c r="A36" s="1" t="s">
        <v>83</v>
      </c>
    </row>
    <row r="38" spans="1:23" ht="15.75">
      <c r="A38" s="42"/>
      <c r="B38" s="42"/>
      <c r="C38" s="42"/>
    </row>
    <row r="39" spans="1:23" s="27" customFormat="1" ht="15.75">
      <c r="A39" s="27" t="s">
        <v>100</v>
      </c>
      <c r="P39" s="27" t="s">
        <v>99</v>
      </c>
    </row>
    <row r="40" spans="1:23" s="27" customFormat="1" ht="15.75"/>
    <row r="41" spans="1:23" s="27" customFormat="1" ht="15.75"/>
    <row r="42" spans="1:23" s="27" customFormat="1" ht="15.75">
      <c r="A42" s="27" t="s">
        <v>110</v>
      </c>
      <c r="P42" s="27" t="s">
        <v>111</v>
      </c>
    </row>
  </sheetData>
  <mergeCells count="36">
    <mergeCell ref="L5:L6"/>
    <mergeCell ref="A13:W13"/>
    <mergeCell ref="A17:C17"/>
    <mergeCell ref="D5:D6"/>
    <mergeCell ref="C4:C6"/>
    <mergeCell ref="B4:B6"/>
    <mergeCell ref="A4:A6"/>
    <mergeCell ref="D4:G4"/>
    <mergeCell ref="E5:G5"/>
    <mergeCell ref="J5:K5"/>
    <mergeCell ref="L4:O4"/>
    <mergeCell ref="M5:O5"/>
    <mergeCell ref="V1:W1"/>
    <mergeCell ref="A18:W18"/>
    <mergeCell ref="A22:C22"/>
    <mergeCell ref="A21:C21"/>
    <mergeCell ref="A23:W23"/>
    <mergeCell ref="P4:S4"/>
    <mergeCell ref="P5:P6"/>
    <mergeCell ref="Q5:S5"/>
    <mergeCell ref="T4:W4"/>
    <mergeCell ref="T5:T6"/>
    <mergeCell ref="U5:W5"/>
    <mergeCell ref="I4:K4"/>
    <mergeCell ref="I5:I6"/>
    <mergeCell ref="A16:C16"/>
    <mergeCell ref="D2:W2"/>
    <mergeCell ref="H4:H6"/>
    <mergeCell ref="A31:C31"/>
    <mergeCell ref="A30:C30"/>
    <mergeCell ref="A38:C38"/>
    <mergeCell ref="B8:W8"/>
    <mergeCell ref="A12:C12"/>
    <mergeCell ref="A11:C11"/>
    <mergeCell ref="A33:C33"/>
    <mergeCell ref="A32:C32"/>
  </mergeCells>
  <pageMargins left="0.70866141732283472" right="0.70866141732283472" top="0.74803149606299213" bottom="0.74803149606299213" header="0.31496062992125984" footer="0.31496062992125984"/>
  <pageSetup paperSize="9" scale="45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zoomScaleNormal="100" workbookViewId="0">
      <selection activeCell="G18" sqref="G18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6" t="s">
        <v>50</v>
      </c>
    </row>
    <row r="4" spans="1:14" ht="231.6" customHeight="1">
      <c r="A4" s="14" t="s">
        <v>36</v>
      </c>
      <c r="B4" s="14" t="s">
        <v>37</v>
      </c>
      <c r="C4" s="14" t="s">
        <v>38</v>
      </c>
      <c r="D4" s="14" t="s">
        <v>39</v>
      </c>
      <c r="E4" s="14" t="s">
        <v>40</v>
      </c>
      <c r="F4" s="14" t="s">
        <v>41</v>
      </c>
      <c r="G4" s="14" t="s">
        <v>49</v>
      </c>
      <c r="H4" s="14" t="s">
        <v>42</v>
      </c>
      <c r="I4" s="14" t="s">
        <v>43</v>
      </c>
      <c r="J4" s="14" t="s">
        <v>44</v>
      </c>
      <c r="K4" s="14" t="s">
        <v>45</v>
      </c>
      <c r="L4" s="14" t="s">
        <v>46</v>
      </c>
      <c r="M4" s="14" t="s">
        <v>47</v>
      </c>
      <c r="N4" s="14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6" t="s">
        <v>84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>
      <c r="A7" s="3"/>
      <c r="B7" s="3"/>
      <c r="C7" s="3"/>
      <c r="D7" s="3"/>
      <c r="E7" s="3"/>
      <c r="F7" s="3"/>
      <c r="G7" s="11"/>
      <c r="H7" s="3"/>
      <c r="I7" s="11"/>
      <c r="J7" s="11"/>
      <c r="K7" s="11"/>
      <c r="L7" s="11"/>
      <c r="M7" s="11"/>
      <c r="N7" s="11"/>
    </row>
    <row r="8" spans="1:14">
      <c r="A8" s="3"/>
      <c r="B8" s="3"/>
      <c r="C8" s="3"/>
      <c r="D8" s="3"/>
      <c r="E8" s="3"/>
      <c r="F8" s="3"/>
      <c r="G8" s="11"/>
      <c r="H8" s="3"/>
      <c r="I8" s="11"/>
      <c r="J8" s="11"/>
      <c r="K8" s="11"/>
      <c r="L8" s="11"/>
      <c r="M8" s="11"/>
      <c r="N8" s="11"/>
    </row>
    <row r="9" spans="1:14" s="10" customFormat="1" ht="14.25">
      <c r="A9" s="9" t="s">
        <v>6</v>
      </c>
      <c r="B9" s="9"/>
      <c r="C9" s="9"/>
      <c r="D9" s="9"/>
      <c r="E9" s="9"/>
      <c r="F9" s="9"/>
      <c r="G9" s="12"/>
      <c r="H9" s="9"/>
      <c r="I9" s="12"/>
      <c r="J9" s="12"/>
      <c r="K9" s="12"/>
      <c r="L9" s="12"/>
      <c r="M9" s="12"/>
      <c r="N9" s="12"/>
    </row>
    <row r="10" spans="1:14">
      <c r="A10" s="49" t="s">
        <v>13</v>
      </c>
      <c r="B10" s="50"/>
      <c r="C10" s="50"/>
      <c r="D10" s="51"/>
      <c r="E10" s="3"/>
      <c r="F10" s="3"/>
      <c r="G10" s="11"/>
      <c r="H10" s="3"/>
      <c r="I10" s="11"/>
      <c r="J10" s="11"/>
      <c r="K10" s="11"/>
      <c r="L10" s="11"/>
      <c r="M10" s="11"/>
      <c r="N10" s="11"/>
    </row>
    <row r="11" spans="1:14">
      <c r="A11" s="46" t="s">
        <v>85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>
      <c r="A12" s="3"/>
      <c r="B12" s="3"/>
      <c r="C12" s="3"/>
      <c r="D12" s="3"/>
      <c r="E12" s="3"/>
      <c r="F12" s="3"/>
      <c r="G12" s="11"/>
      <c r="H12" s="3"/>
      <c r="I12" s="11"/>
      <c r="J12" s="11"/>
      <c r="K12" s="11"/>
      <c r="L12" s="11"/>
      <c r="M12" s="11"/>
      <c r="N12" s="11"/>
    </row>
    <row r="13" spans="1:14">
      <c r="A13" s="3"/>
      <c r="B13" s="3"/>
      <c r="C13" s="3"/>
      <c r="D13" s="3"/>
      <c r="E13" s="3"/>
      <c r="F13" s="3"/>
      <c r="G13" s="11"/>
      <c r="H13" s="3"/>
      <c r="I13" s="11"/>
      <c r="J13" s="11"/>
      <c r="K13" s="11"/>
      <c r="L13" s="11"/>
      <c r="M13" s="11"/>
      <c r="N13" s="11"/>
    </row>
    <row r="14" spans="1:14" s="10" customFormat="1" ht="14.25">
      <c r="A14" s="9" t="s">
        <v>6</v>
      </c>
      <c r="B14" s="9"/>
      <c r="C14" s="9"/>
      <c r="D14" s="9"/>
      <c r="E14" s="9"/>
      <c r="F14" s="9"/>
      <c r="G14" s="12"/>
      <c r="H14" s="9"/>
      <c r="I14" s="12"/>
      <c r="J14" s="12"/>
      <c r="K14" s="12"/>
      <c r="L14" s="12"/>
      <c r="M14" s="12"/>
      <c r="N14" s="12"/>
    </row>
    <row r="15" spans="1:14">
      <c r="A15" s="49" t="s">
        <v>14</v>
      </c>
      <c r="B15" s="50"/>
      <c r="C15" s="50"/>
      <c r="D15" s="51"/>
      <c r="E15" s="3"/>
      <c r="F15" s="3"/>
      <c r="G15" s="11"/>
      <c r="H15" s="3"/>
      <c r="I15" s="11"/>
      <c r="J15" s="11"/>
      <c r="K15" s="11"/>
      <c r="L15" s="11"/>
      <c r="M15" s="11"/>
      <c r="N15" s="11"/>
    </row>
    <row r="16" spans="1:14" s="10" customFormat="1" ht="14.25">
      <c r="A16" s="9" t="s">
        <v>27</v>
      </c>
      <c r="B16" s="9"/>
      <c r="C16" s="9"/>
      <c r="D16" s="9"/>
      <c r="E16" s="9"/>
      <c r="F16" s="9"/>
      <c r="G16" s="12"/>
      <c r="H16" s="9"/>
      <c r="I16" s="12"/>
      <c r="J16" s="12"/>
      <c r="K16" s="12"/>
      <c r="L16" s="12"/>
      <c r="M16" s="12"/>
      <c r="N16" s="12"/>
    </row>
    <row r="17" spans="1:14">
      <c r="A17" s="85" t="s">
        <v>51</v>
      </c>
      <c r="B17" s="86"/>
      <c r="C17" s="86"/>
      <c r="D17" s="8"/>
      <c r="E17" s="3"/>
      <c r="F17" s="3"/>
      <c r="G17" s="11"/>
      <c r="H17" s="3"/>
      <c r="I17" s="11"/>
      <c r="J17" s="11"/>
      <c r="K17" s="11"/>
      <c r="L17" s="11"/>
      <c r="M17" s="11"/>
      <c r="N17" s="11"/>
    </row>
    <row r="19" spans="1:14">
      <c r="A19" s="1" t="s">
        <v>18</v>
      </c>
    </row>
    <row r="20" spans="1:14">
      <c r="A20" s="1" t="s">
        <v>86</v>
      </c>
    </row>
    <row r="21" spans="1:14">
      <c r="A21" s="1" t="s">
        <v>87</v>
      </c>
    </row>
    <row r="23" spans="1:14" ht="15.75">
      <c r="A23" s="42"/>
      <c r="B23" s="42"/>
      <c r="C23" s="42"/>
      <c r="D23" s="31"/>
    </row>
    <row r="24" spans="1:14" s="27" customFormat="1" ht="15.75">
      <c r="A24" s="27" t="s">
        <v>100</v>
      </c>
      <c r="L24" s="27" t="s">
        <v>99</v>
      </c>
    </row>
    <row r="25" spans="1:14" s="27" customFormat="1" ht="15.75"/>
    <row r="26" spans="1:14" s="27" customFormat="1" ht="15.75"/>
    <row r="27" spans="1:14" s="27" customFormat="1" ht="15.75"/>
    <row r="28" spans="1:14" s="27" customFormat="1" ht="15.75">
      <c r="A28" s="27" t="s">
        <v>110</v>
      </c>
      <c r="L28" s="27" t="s">
        <v>111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2017-01-30T05:49:15Z</dcterms:modified>
</cp:coreProperties>
</file>