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INA\Desktop\"/>
    </mc:Choice>
  </mc:AlternateContent>
  <bookViews>
    <workbookView xWindow="0" yWindow="0" windowWidth="20490" windowHeight="71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Лист1!$A$2:$BG$3</definedName>
  </definedNames>
  <calcPr calcId="152511"/>
</workbook>
</file>

<file path=xl/calcChain.xml><?xml version="1.0" encoding="utf-8"?>
<calcChain xmlns="http://schemas.openxmlformats.org/spreadsheetml/2006/main">
  <c r="M3" i="1" l="1"/>
  <c r="AE3" i="1"/>
  <c r="BE3" i="1" l="1"/>
  <c r="BB3" i="1"/>
  <c r="AY3" i="1"/>
  <c r="AU3" i="1"/>
  <c r="AR3" i="1"/>
  <c r="AO3" i="1"/>
  <c r="AK3" i="1"/>
  <c r="AL3" i="1" s="1"/>
  <c r="AA3" i="1"/>
  <c r="AB3" i="1" s="1"/>
  <c r="S3" i="1"/>
  <c r="P3" i="1"/>
  <c r="I3" i="1"/>
  <c r="F3" i="1"/>
  <c r="J3" i="1" l="1"/>
  <c r="T3" i="1"/>
  <c r="BF3" i="1"/>
  <c r="AV3" i="1"/>
  <c r="U3" i="1" l="1"/>
  <c r="BG3" i="1" s="1"/>
</calcChain>
</file>

<file path=xl/sharedStrings.xml><?xml version="1.0" encoding="utf-8"?>
<sst xmlns="http://schemas.openxmlformats.org/spreadsheetml/2006/main" count="75" uniqueCount="30">
  <si>
    <t>Количество</t>
  </si>
  <si>
    <t>1.1.1 объем информации (количество материалов/единиц информации), размещенной на информационных стендах в помещении организации</t>
  </si>
  <si>
    <t>1.1.2 объем информации (количество материалов/единиц информации), размещенной на официальном сайте организации социальной сферы в сети "Интернет»</t>
  </si>
  <si>
    <t>Соответствие информации о деятельности организации</t>
  </si>
  <si>
    <t>1.2.1 Наличие на официальном сайте организации социального обслуживания информации о дистанционных способах обратной связи и взаимодействия с получателями услуг и их функционирование</t>
  </si>
  <si>
    <t>число получателей услуг, удовлетворенных открытостью, полнотой и доступностью информации, размещенной на информационных стендах в помещенииорганизации социального обслуживания</t>
  </si>
  <si>
    <t>число получателей услуг, удовлетворенных открытостью, полнотой и доступностью информации, размещенной на официальном сайте организации социального обслуживания</t>
  </si>
  <si>
    <t xml:space="preserve">Доля получателей услуг, удовлетворенных открытостью, полнотой и доступностью информации </t>
  </si>
  <si>
    <t>Открытость и доступность информации об организации социального обслуживания</t>
  </si>
  <si>
    <t>2.Обеспечение в организации социального обслуживаниякомфортных условий предоставления услуг</t>
  </si>
  <si>
    <t>Доля получателей услуг удовлетворенных комфортностью предоставления услуг организацией социального обслуживания</t>
  </si>
  <si>
    <t>Комфортность условий предоставления услуг, в том числе время ожидания предоставления услуг</t>
  </si>
  <si>
    <t>3.Оборудование помещений организации  и прилегающей к ней территории с учетом доступности для инвалидов</t>
  </si>
  <si>
    <t>Обеспечение в организации  условий доступности, позволяющих инвалидам получать услуги наравне с другими</t>
  </si>
  <si>
    <t>Доля получателей услуг, удовлетворенных доступностью услуг для инвалидов</t>
  </si>
  <si>
    <t>Доступность услуг для инвалидов</t>
  </si>
  <si>
    <t>4.Доля получателей услуг, удовлетворенных доброжелательностью, вежливостью работников организации социального обслуживания, обеспечивающих первичный контакт и информирование получателя услуги при непосредственном обращении в организацию социального обслуживания</t>
  </si>
  <si>
    <t>Доля получателей услуг, удовлетворенных доброжелательностью, вежливостью работников организации социального обслуживания, обеспечивающих непосредственное оказание услуги при обращении в организацию социального обслуживания</t>
  </si>
  <si>
    <t>Доля получателей услуг, удовлетворенных доброжелательностью, вежливостью работников организации социального обслуживания при использовании дистанционных форм взаимодействия</t>
  </si>
  <si>
    <t>Доброжелательность, вежливость работников организации социального обслуживания</t>
  </si>
  <si>
    <t>5.Доля получателей услуг, которые готовы рекомендоватьорганизацию социального обслуживания родственникам и знакомым (могли бы ее рекомендовать, если бы была возможность выбора организации социальной сферы)</t>
  </si>
  <si>
    <t>Доля получателей услуг, удовлетворенных организационными условиями предоставления услуг (навигацией внутри организации социального обслуживания)</t>
  </si>
  <si>
    <t>Доля получателей услуг, удовлетворенных в целом условиями оказания услуг в организации социального обслуживания</t>
  </si>
  <si>
    <t>Удовлетворенность условиями оказания услуг</t>
  </si>
  <si>
    <t>Итоговый рейтинг</t>
  </si>
  <si>
    <t>Показатель</t>
  </si>
  <si>
    <t>План</t>
  </si>
  <si>
    <t>Соответствие</t>
  </si>
  <si>
    <t>Всего</t>
  </si>
  <si>
    <t>МБДОУ детский сад №22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</si>
</sst>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9"/>
      <name val="Arial"/>
      <family val="2"/>
      <charset val="204"/>
    </font>
    <font>
      <sz val="1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2">
    <xf numFmtId="0" fontId="0" fillId="0" borderId="0" xfId="0"/>
    <xf numFmtId="0" fontId="1" fillId="0" borderId="0" xfId="0" applyFont="1"/>
    <xf numFmtId="0" fontId="3" fillId="0" borderId="2" xfId="1" applyFont="1" applyBorder="1" applyAlignment="1">
      <alignment horizontal="center" wrapText="1"/>
    </xf>
    <xf numFmtId="0" fontId="1" fillId="3" borderId="4" xfId="0" applyFont="1" applyFill="1" applyBorder="1"/>
    <xf numFmtId="0" fontId="1" fillId="3" borderId="3" xfId="0" applyFont="1" applyFill="1" applyBorder="1"/>
    <xf numFmtId="0" fontId="1" fillId="4" borderId="4" xfId="0" applyFont="1" applyFill="1" applyBorder="1"/>
    <xf numFmtId="0" fontId="1" fillId="6" borderId="3" xfId="0" applyFont="1" applyFill="1" applyBorder="1"/>
    <xf numFmtId="0" fontId="1" fillId="7" borderId="4" xfId="0" applyFont="1" applyFill="1" applyBorder="1"/>
    <xf numFmtId="0" fontId="1" fillId="9" borderId="3" xfId="0" applyFont="1" applyFill="1" applyBorder="1"/>
    <xf numFmtId="0" fontId="1" fillId="10" borderId="0" xfId="0" applyFont="1" applyFill="1" applyBorder="1"/>
    <xf numFmtId="0" fontId="1" fillId="7" borderId="0" xfId="0" applyFont="1" applyFill="1" applyBorder="1"/>
    <xf numFmtId="0" fontId="1" fillId="12" borderId="3" xfId="0" applyFont="1" applyFill="1" applyBorder="1"/>
    <xf numFmtId="0" fontId="0" fillId="0" borderId="3" xfId="0" applyBorder="1"/>
    <xf numFmtId="0" fontId="0" fillId="3" borderId="4" xfId="0" applyFill="1" applyBorder="1"/>
    <xf numFmtId="0" fontId="0" fillId="3" borderId="3" xfId="0" applyFill="1" applyBorder="1"/>
    <xf numFmtId="0" fontId="0" fillId="4" borderId="4" xfId="0" applyFill="1" applyBorder="1"/>
    <xf numFmtId="0" fontId="0" fillId="6" borderId="3" xfId="0" applyFill="1" applyBorder="1"/>
    <xf numFmtId="0" fontId="0" fillId="7" borderId="4" xfId="0" applyFill="1" applyBorder="1"/>
    <xf numFmtId="0" fontId="0" fillId="9" borderId="3" xfId="0" applyFill="1" applyBorder="1"/>
    <xf numFmtId="0" fontId="0" fillId="10" borderId="0" xfId="0" applyFill="1" applyBorder="1"/>
    <xf numFmtId="0" fontId="0" fillId="7" borderId="0" xfId="0" applyFill="1" applyBorder="1"/>
    <xf numFmtId="0" fontId="0" fillId="12" borderId="3" xfId="0" applyFill="1" applyBorder="1"/>
    <xf numFmtId="0" fontId="0" fillId="13" borderId="0" xfId="0" applyFill="1"/>
    <xf numFmtId="0" fontId="0" fillId="14" borderId="0" xfId="0" applyFill="1"/>
    <xf numFmtId="0" fontId="7" fillId="15" borderId="1" xfId="1" applyFont="1" applyFill="1" applyBorder="1" applyAlignment="1">
      <alignment horizontal="left" wrapText="1"/>
    </xf>
    <xf numFmtId="0" fontId="6" fillId="15" borderId="6" xfId="0" applyFont="1" applyFill="1" applyBorder="1" applyAlignment="1">
      <alignment horizontal="left" vertical="top"/>
    </xf>
    <xf numFmtId="0" fontId="8" fillId="15" borderId="0" xfId="0" applyFont="1" applyFill="1"/>
    <xf numFmtId="0" fontId="0" fillId="15" borderId="0" xfId="0" applyFill="1"/>
    <xf numFmtId="0" fontId="7" fillId="15" borderId="1" xfId="2" applyFont="1" applyFill="1" applyBorder="1" applyAlignment="1">
      <alignment horizontal="left" wrapText="1"/>
    </xf>
    <xf numFmtId="0" fontId="3" fillId="0" borderId="5" xfId="2" applyFont="1" applyBorder="1" applyAlignment="1">
      <alignment horizontal="center" wrapText="1"/>
    </xf>
    <xf numFmtId="0" fontId="1" fillId="0" borderId="3" xfId="0" applyFont="1" applyBorder="1"/>
    <xf numFmtId="0" fontId="1" fillId="3" borderId="11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7" borderId="11" xfId="0" applyFont="1" applyFill="1" applyBorder="1" applyAlignment="1">
      <alignment horizontal="center" vertical="top" wrapText="1"/>
    </xf>
    <xf numFmtId="0" fontId="1" fillId="10" borderId="8" xfId="0" applyFont="1" applyFill="1" applyBorder="1" applyAlignment="1">
      <alignment horizontal="center" vertical="top" wrapText="1"/>
    </xf>
    <xf numFmtId="0" fontId="1" fillId="7" borderId="8" xfId="0" applyFont="1" applyFill="1" applyBorder="1" applyAlignment="1">
      <alignment horizontal="center" vertical="top" wrapText="1"/>
    </xf>
    <xf numFmtId="0" fontId="1" fillId="13" borderId="8" xfId="0" applyFont="1" applyFill="1" applyBorder="1" applyAlignment="1">
      <alignment horizontal="center" vertical="top" wrapText="1"/>
    </xf>
    <xf numFmtId="0" fontId="1" fillId="14" borderId="8" xfId="0" applyFont="1" applyFill="1" applyBorder="1" applyAlignment="1">
      <alignment horizontal="center" vertical="top" wrapText="1"/>
    </xf>
    <xf numFmtId="0" fontId="1" fillId="11" borderId="10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" fillId="8" borderId="10" xfId="0" applyFont="1" applyFill="1" applyBorder="1" applyAlignment="1">
      <alignment horizontal="center" vertical="top" wrapText="1"/>
    </xf>
    <xf numFmtId="0" fontId="1" fillId="5" borderId="8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>
      <alignment horizontal="center" vertical="top" wrapText="1"/>
    </xf>
    <xf numFmtId="0" fontId="1" fillId="11" borderId="8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0" borderId="0" xfId="0" applyFont="1" applyBorder="1"/>
    <xf numFmtId="0" fontId="1" fillId="13" borderId="0" xfId="0" applyFont="1" applyFill="1" applyBorder="1"/>
    <xf numFmtId="0" fontId="1" fillId="14" borderId="0" xfId="0" applyFont="1" applyFill="1" applyBorder="1"/>
    <xf numFmtId="0" fontId="0" fillId="0" borderId="0" xfId="0" applyBorder="1"/>
    <xf numFmtId="1" fontId="0" fillId="0" borderId="8" xfId="0" applyNumberFormat="1" applyBorder="1"/>
    <xf numFmtId="0" fontId="0" fillId="0" borderId="8" xfId="0" applyBorder="1"/>
    <xf numFmtId="164" fontId="4" fillId="0" borderId="9" xfId="1" applyNumberFormat="1" applyFont="1" applyBorder="1" applyAlignment="1">
      <alignment horizontal="right" vertical="center"/>
    </xf>
    <xf numFmtId="165" fontId="0" fillId="0" borderId="9" xfId="0" applyNumberFormat="1" applyBorder="1"/>
    <xf numFmtId="165" fontId="0" fillId="3" borderId="11" xfId="0" applyNumberFormat="1" applyFill="1" applyBorder="1"/>
    <xf numFmtId="165" fontId="0" fillId="3" borderId="9" xfId="0" applyNumberFormat="1" applyFill="1" applyBorder="1"/>
    <xf numFmtId="2" fontId="0" fillId="0" borderId="9" xfId="0" applyNumberFormat="1" applyBorder="1"/>
    <xf numFmtId="164" fontId="0" fillId="0" borderId="8" xfId="0" applyNumberFormat="1" applyBorder="1"/>
    <xf numFmtId="165" fontId="0" fillId="4" borderId="11" xfId="0" applyNumberFormat="1" applyFill="1" applyBorder="1"/>
    <xf numFmtId="165" fontId="0" fillId="6" borderId="9" xfId="0" applyNumberFormat="1" applyFill="1" applyBorder="1"/>
    <xf numFmtId="165" fontId="0" fillId="7" borderId="11" xfId="0" applyNumberFormat="1" applyFill="1" applyBorder="1"/>
    <xf numFmtId="165" fontId="0" fillId="9" borderId="9" xfId="0" applyNumberFormat="1" applyFill="1" applyBorder="1"/>
    <xf numFmtId="0" fontId="5" fillId="0" borderId="8" xfId="0" applyFont="1" applyBorder="1" applyAlignment="1">
      <alignment horizontal="right"/>
    </xf>
    <xf numFmtId="165" fontId="0" fillId="10" borderId="8" xfId="0" applyNumberFormat="1" applyFill="1" applyBorder="1"/>
    <xf numFmtId="165" fontId="0" fillId="7" borderId="8" xfId="0" applyNumberFormat="1" applyFill="1" applyBorder="1"/>
    <xf numFmtId="165" fontId="0" fillId="12" borderId="9" xfId="0" applyNumberFormat="1" applyFill="1" applyBorder="1"/>
    <xf numFmtId="165" fontId="0" fillId="13" borderId="8" xfId="0" applyNumberFormat="1" applyFill="1" applyBorder="1"/>
    <xf numFmtId="165" fontId="0" fillId="14" borderId="8" xfId="0" applyNumberFormat="1" applyFill="1" applyBorder="1"/>
  </cellXfs>
  <cellStyles count="3">
    <cellStyle name="Обычный" xfId="0" builtinId="0"/>
    <cellStyle name="Обычный_Лист1" xfId="1"/>
    <cellStyle name="Обычный_Лист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"/>
  <sheetViews>
    <sheetView tabSelected="1" zoomScale="86" zoomScaleNormal="86" zoomScaleSheetLayoutView="78" workbookViewId="0">
      <selection activeCell="D9" sqref="D9"/>
    </sheetView>
  </sheetViews>
  <sheetFormatPr defaultRowHeight="15" x14ac:dyDescent="0.25"/>
  <cols>
    <col min="2" max="2" width="57.7109375" style="26" customWidth="1"/>
    <col min="3" max="5" width="9.140625" customWidth="1"/>
    <col min="6" max="6" width="9.140625" style="12" customWidth="1"/>
    <col min="7" max="8" width="9.140625" customWidth="1"/>
    <col min="9" max="9" width="9.140625" style="12" customWidth="1"/>
    <col min="10" max="10" width="9.140625" style="13" customWidth="1"/>
    <col min="11" max="12" width="9.140625" customWidth="1"/>
    <col min="13" max="13" width="9.140625" style="14" customWidth="1"/>
    <col min="14" max="15" width="9.140625" customWidth="1"/>
    <col min="16" max="16" width="9.140625" style="12" customWidth="1"/>
    <col min="17" max="18" width="9.140625" customWidth="1"/>
    <col min="19" max="19" width="9.140625" style="12" customWidth="1"/>
    <col min="20" max="20" width="9.140625" style="14" customWidth="1"/>
    <col min="21" max="21" width="9.140625" style="15" customWidth="1"/>
    <col min="22" max="23" width="9.140625" customWidth="1"/>
    <col min="24" max="24" width="9.140625" style="16" customWidth="1"/>
    <col min="25" max="26" width="9.140625" customWidth="1"/>
    <col min="27" max="27" width="9.140625" style="16" customWidth="1"/>
    <col min="28" max="28" width="9.140625" style="17" customWidth="1"/>
    <col min="29" max="30" width="9.140625" customWidth="1"/>
    <col min="31" max="31" width="9.140625" style="18" customWidth="1"/>
    <col min="32" max="33" width="9.140625" customWidth="1"/>
    <col min="34" max="34" width="9.140625" style="18" customWidth="1"/>
    <col min="35" max="36" width="9.140625" customWidth="1"/>
    <col min="37" max="37" width="9.140625" style="18" customWidth="1"/>
    <col min="38" max="38" width="9.140625" style="19" customWidth="1"/>
    <col min="41" max="41" width="9.140625" style="16"/>
    <col min="44" max="44" width="9.140625" style="16"/>
    <col min="47" max="47" width="9.140625" style="16"/>
    <col min="48" max="48" width="9.140625" style="20"/>
    <col min="51" max="51" width="9.140625" style="21"/>
    <col min="54" max="54" width="9.140625" style="21"/>
    <col min="57" max="57" width="9.140625" style="21"/>
    <col min="58" max="58" width="9.140625" style="22"/>
    <col min="59" max="59" width="10.42578125" style="23" bestFit="1" customWidth="1"/>
  </cols>
  <sheetData>
    <row r="1" spans="1:60" s="1" customFormat="1" ht="167.25" customHeight="1" thickTop="1" thickBot="1" x14ac:dyDescent="0.3">
      <c r="B1" s="24"/>
      <c r="C1" s="2" t="s">
        <v>0</v>
      </c>
      <c r="D1" s="47" t="s">
        <v>1</v>
      </c>
      <c r="E1" s="48"/>
      <c r="F1" s="49"/>
      <c r="G1" s="46" t="s">
        <v>2</v>
      </c>
      <c r="H1" s="40"/>
      <c r="I1" s="41"/>
      <c r="J1" s="31" t="s">
        <v>3</v>
      </c>
      <c r="K1" s="46" t="s">
        <v>4</v>
      </c>
      <c r="L1" s="40"/>
      <c r="M1" s="41"/>
      <c r="N1" s="46" t="s">
        <v>5</v>
      </c>
      <c r="O1" s="40"/>
      <c r="P1" s="41"/>
      <c r="Q1" s="46" t="s">
        <v>6</v>
      </c>
      <c r="R1" s="40"/>
      <c r="S1" s="41"/>
      <c r="T1" s="32" t="s">
        <v>7</v>
      </c>
      <c r="U1" s="33" t="s">
        <v>8</v>
      </c>
      <c r="V1" s="44" t="s">
        <v>9</v>
      </c>
      <c r="W1" s="40"/>
      <c r="X1" s="41"/>
      <c r="Y1" s="44" t="s">
        <v>10</v>
      </c>
      <c r="Z1" s="40"/>
      <c r="AA1" s="41"/>
      <c r="AB1" s="34" t="s">
        <v>11</v>
      </c>
      <c r="AC1" s="42" t="s">
        <v>12</v>
      </c>
      <c r="AD1" s="40"/>
      <c r="AE1" s="41"/>
      <c r="AF1" s="42" t="s">
        <v>13</v>
      </c>
      <c r="AG1" s="40"/>
      <c r="AH1" s="41"/>
      <c r="AI1" s="42" t="s">
        <v>14</v>
      </c>
      <c r="AJ1" s="40"/>
      <c r="AK1" s="41"/>
      <c r="AL1" s="35" t="s">
        <v>15</v>
      </c>
      <c r="AM1" s="43" t="s">
        <v>16</v>
      </c>
      <c r="AN1" s="40"/>
      <c r="AO1" s="41"/>
      <c r="AP1" s="44" t="s">
        <v>17</v>
      </c>
      <c r="AQ1" s="40"/>
      <c r="AR1" s="41"/>
      <c r="AS1" s="44" t="s">
        <v>18</v>
      </c>
      <c r="AT1" s="40"/>
      <c r="AU1" s="41"/>
      <c r="AV1" s="36" t="s">
        <v>19</v>
      </c>
      <c r="AW1" s="45" t="s">
        <v>20</v>
      </c>
      <c r="AX1" s="40"/>
      <c r="AY1" s="41"/>
      <c r="AZ1" s="39" t="s">
        <v>21</v>
      </c>
      <c r="BA1" s="40"/>
      <c r="BB1" s="41"/>
      <c r="BC1" s="39" t="s">
        <v>22</v>
      </c>
      <c r="BD1" s="40"/>
      <c r="BE1" s="41"/>
      <c r="BF1" s="37" t="s">
        <v>23</v>
      </c>
      <c r="BG1" s="38" t="s">
        <v>24</v>
      </c>
    </row>
    <row r="2" spans="1:60" ht="26.25" thickTop="1" thickBot="1" x14ac:dyDescent="0.3">
      <c r="A2" s="1"/>
      <c r="B2" s="28"/>
      <c r="C2" s="29" t="s">
        <v>0</v>
      </c>
      <c r="D2" s="50" t="s">
        <v>25</v>
      </c>
      <c r="E2" s="50" t="s">
        <v>26</v>
      </c>
      <c r="F2" s="30" t="s">
        <v>27</v>
      </c>
      <c r="G2" s="50" t="s">
        <v>25</v>
      </c>
      <c r="H2" s="50" t="s">
        <v>26</v>
      </c>
      <c r="I2" s="30" t="s">
        <v>27</v>
      </c>
      <c r="J2" s="3"/>
      <c r="K2" s="50" t="s">
        <v>25</v>
      </c>
      <c r="L2" s="50" t="s">
        <v>26</v>
      </c>
      <c r="M2" s="4" t="s">
        <v>27</v>
      </c>
      <c r="N2" s="50" t="s">
        <v>25</v>
      </c>
      <c r="O2" s="50" t="s">
        <v>28</v>
      </c>
      <c r="P2" s="30" t="s">
        <v>27</v>
      </c>
      <c r="Q2" s="50" t="s">
        <v>25</v>
      </c>
      <c r="R2" s="50" t="s">
        <v>28</v>
      </c>
      <c r="S2" s="30" t="s">
        <v>27</v>
      </c>
      <c r="T2" s="4"/>
      <c r="U2" s="5"/>
      <c r="V2" s="50" t="s">
        <v>25</v>
      </c>
      <c r="W2" s="50" t="s">
        <v>26</v>
      </c>
      <c r="X2" s="6" t="s">
        <v>27</v>
      </c>
      <c r="Y2" s="50" t="s">
        <v>25</v>
      </c>
      <c r="Z2" s="50" t="s">
        <v>28</v>
      </c>
      <c r="AA2" s="6" t="s">
        <v>27</v>
      </c>
      <c r="AB2" s="7"/>
      <c r="AC2" s="50" t="s">
        <v>25</v>
      </c>
      <c r="AD2" s="50" t="s">
        <v>26</v>
      </c>
      <c r="AE2" s="8" t="s">
        <v>27</v>
      </c>
      <c r="AF2" s="50" t="s">
        <v>25</v>
      </c>
      <c r="AG2" s="50" t="s">
        <v>26</v>
      </c>
      <c r="AH2" s="8" t="s">
        <v>27</v>
      </c>
      <c r="AI2" s="50" t="s">
        <v>25</v>
      </c>
      <c r="AJ2" s="50" t="s">
        <v>28</v>
      </c>
      <c r="AK2" s="8" t="s">
        <v>27</v>
      </c>
      <c r="AL2" s="9"/>
      <c r="AM2" s="50" t="s">
        <v>25</v>
      </c>
      <c r="AN2" s="50" t="s">
        <v>28</v>
      </c>
      <c r="AO2" s="6" t="s">
        <v>27</v>
      </c>
      <c r="AP2" s="50" t="s">
        <v>25</v>
      </c>
      <c r="AQ2" s="50" t="s">
        <v>28</v>
      </c>
      <c r="AR2" s="6" t="s">
        <v>27</v>
      </c>
      <c r="AS2" s="50" t="s">
        <v>25</v>
      </c>
      <c r="AT2" s="50" t="s">
        <v>28</v>
      </c>
      <c r="AU2" s="6" t="s">
        <v>27</v>
      </c>
      <c r="AV2" s="10"/>
      <c r="AW2" s="50" t="s">
        <v>25</v>
      </c>
      <c r="AX2" s="50" t="s">
        <v>28</v>
      </c>
      <c r="AY2" s="11" t="s">
        <v>27</v>
      </c>
      <c r="AZ2" s="50" t="s">
        <v>25</v>
      </c>
      <c r="BA2" s="50" t="s">
        <v>28</v>
      </c>
      <c r="BB2" s="11" t="s">
        <v>27</v>
      </c>
      <c r="BC2" s="50" t="s">
        <v>25</v>
      </c>
      <c r="BD2" s="50" t="s">
        <v>28</v>
      </c>
      <c r="BE2" s="11" t="s">
        <v>27</v>
      </c>
      <c r="BF2" s="51"/>
      <c r="BG2" s="52"/>
      <c r="BH2" s="53"/>
    </row>
    <row r="3" spans="1:60" ht="16.5" thickTop="1" x14ac:dyDescent="0.25">
      <c r="B3" s="25" t="s">
        <v>29</v>
      </c>
      <c r="C3" s="54">
        <v>113.2</v>
      </c>
      <c r="D3" s="55">
        <v>24</v>
      </c>
      <c r="E3" s="55">
        <v>24</v>
      </c>
      <c r="F3" s="56">
        <f t="shared" ref="F3" si="0">D3/E3</f>
        <v>1</v>
      </c>
      <c r="G3" s="55">
        <v>39</v>
      </c>
      <c r="H3" s="55">
        <v>39</v>
      </c>
      <c r="I3" s="57">
        <f t="shared" ref="I3" si="1">G3/H3</f>
        <v>1</v>
      </c>
      <c r="J3" s="58">
        <f t="shared" ref="J3" si="2">0.5*(F3+I3)*100</f>
        <v>100</v>
      </c>
      <c r="K3" s="55">
        <v>4</v>
      </c>
      <c r="L3" s="55">
        <v>4</v>
      </c>
      <c r="M3" s="59">
        <f t="shared" ref="M3" si="3">+K3/L3*100</f>
        <v>100</v>
      </c>
      <c r="N3" s="54">
        <v>90.215228426395939</v>
      </c>
      <c r="O3" s="54">
        <v>93.088324873096454</v>
      </c>
      <c r="P3" s="60">
        <f t="shared" ref="P3" si="4">N3/O3</f>
        <v>0.96913580246913578</v>
      </c>
      <c r="Q3" s="54">
        <v>75.849746192893406</v>
      </c>
      <c r="R3" s="61">
        <v>79.297461928934013</v>
      </c>
      <c r="S3" s="60">
        <f t="shared" ref="S3" si="5">Q3/R3</f>
        <v>0.95652173913043481</v>
      </c>
      <c r="T3" s="59">
        <f t="shared" ref="T3" si="6">(P3+S3)*0.5*100</f>
        <v>96.282877079978533</v>
      </c>
      <c r="U3" s="62">
        <f t="shared" ref="U3" si="7">J3*0.3+M3*0.3+T3*0.4</f>
        <v>98.513150831991425</v>
      </c>
      <c r="V3" s="55">
        <v>5</v>
      </c>
      <c r="W3" s="55">
        <v>5</v>
      </c>
      <c r="X3" s="63">
        <v>100</v>
      </c>
      <c r="Y3" s="54">
        <v>95.961421319796969</v>
      </c>
      <c r="Z3" s="54">
        <v>113.2</v>
      </c>
      <c r="AA3" s="63">
        <f t="shared" ref="AA3" si="8">Y3/Z3*100</f>
        <v>84.771573604060919</v>
      </c>
      <c r="AB3" s="64">
        <f t="shared" ref="AB3" si="9">X3*0.5+AA3*0.5</f>
        <v>92.385786802030452</v>
      </c>
      <c r="AC3" s="55">
        <v>0</v>
      </c>
      <c r="AD3" s="55">
        <v>5</v>
      </c>
      <c r="AE3" s="65">
        <f t="shared" ref="AE3" si="10">AC3*20</f>
        <v>0</v>
      </c>
      <c r="AF3" s="55">
        <v>2</v>
      </c>
      <c r="AG3" s="55">
        <v>3</v>
      </c>
      <c r="AH3" s="65">
        <v>60</v>
      </c>
      <c r="AI3" s="66">
        <v>4</v>
      </c>
      <c r="AJ3" s="66">
        <v>4</v>
      </c>
      <c r="AK3" s="65">
        <f t="shared" ref="AK3" si="11">AI3/AJ3*100</f>
        <v>100</v>
      </c>
      <c r="AL3" s="67">
        <f t="shared" ref="AL3" si="12">AE3*0.3+AH3*0.4+AK3*0.3</f>
        <v>54</v>
      </c>
      <c r="AM3" s="54">
        <v>109.75228426395938</v>
      </c>
      <c r="AN3" s="54">
        <v>113.2</v>
      </c>
      <c r="AO3" s="63">
        <f t="shared" ref="AO3" si="13">AM3/AN3*100</f>
        <v>96.954314720812178</v>
      </c>
      <c r="AP3" s="54">
        <v>109.75228426395938</v>
      </c>
      <c r="AQ3" s="54">
        <v>113.2</v>
      </c>
      <c r="AR3" s="63">
        <f t="shared" ref="AR3" si="14">AP3/AQ3*100</f>
        <v>96.954314720812178</v>
      </c>
      <c r="AS3" s="54">
        <v>76.424365482233512</v>
      </c>
      <c r="AT3" s="54">
        <v>76.998984771573618</v>
      </c>
      <c r="AU3" s="63">
        <f t="shared" ref="AU3" si="15">AS3/AT3*100</f>
        <v>99.253731343283576</v>
      </c>
      <c r="AV3" s="68">
        <f t="shared" ref="AV3" si="16">AO3*0.4+AR3*0.4+AU3*0.2</f>
        <v>97.414198045306463</v>
      </c>
      <c r="AW3" s="61">
        <v>105.72994923857868</v>
      </c>
      <c r="AX3" s="54">
        <v>113.2</v>
      </c>
      <c r="AY3" s="69">
        <f t="shared" ref="AY3" si="17">AW3/AX3*100</f>
        <v>93.401015228426402</v>
      </c>
      <c r="AZ3" s="54">
        <v>105.15532994923856</v>
      </c>
      <c r="BA3" s="54">
        <v>113.2</v>
      </c>
      <c r="BB3" s="69">
        <f t="shared" ref="BB3" si="18">AZ3/BA3*100</f>
        <v>92.893401015228406</v>
      </c>
      <c r="BC3" s="54">
        <v>110.31224489795919</v>
      </c>
      <c r="BD3" s="54">
        <v>113.2</v>
      </c>
      <c r="BE3" s="69">
        <f t="shared" ref="BE3" si="19">BC3/BD3*100</f>
        <v>97.448979591836732</v>
      </c>
      <c r="BF3" s="70">
        <f t="shared" ref="BF3" si="20">AY3*0.3+BB3*0.2+BE3*0.5</f>
        <v>95.323474567491957</v>
      </c>
      <c r="BG3" s="71">
        <f t="shared" ref="BG3" si="21">(U3+AB3+AL3+AV3+BF3)/5</f>
        <v>87.527322049364059</v>
      </c>
      <c r="BH3" s="55"/>
    </row>
    <row r="4" spans="1:60" x14ac:dyDescent="0.25">
      <c r="H4" s="27"/>
    </row>
  </sheetData>
  <autoFilter ref="A2:BG3"/>
  <mergeCells count="16">
    <mergeCell ref="D1:F1"/>
    <mergeCell ref="G1:I1"/>
    <mergeCell ref="K1:M1"/>
    <mergeCell ref="N1:P1"/>
    <mergeCell ref="Q1:S1"/>
    <mergeCell ref="V1:X1"/>
    <mergeCell ref="Y1:AA1"/>
    <mergeCell ref="AC1:AE1"/>
    <mergeCell ref="AF1:AH1"/>
    <mergeCell ref="AZ1:BB1"/>
    <mergeCell ref="BC1:BE1"/>
    <mergeCell ref="AI1:AK1"/>
    <mergeCell ref="AM1:AO1"/>
    <mergeCell ref="AP1:AR1"/>
    <mergeCell ref="AS1:AU1"/>
    <mergeCell ref="AW1:AY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Дима</dc:creator>
  <cp:lastModifiedBy>IRINA</cp:lastModifiedBy>
  <dcterms:created xsi:type="dcterms:W3CDTF">2020-11-12T08:36:50Z</dcterms:created>
  <dcterms:modified xsi:type="dcterms:W3CDTF">2020-11-16T06:30:26Z</dcterms:modified>
</cp:coreProperties>
</file>