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<sst xmlns="http://schemas.openxmlformats.org/spreadsheetml/2006/main" count="1965" uniqueCount="166">
  <si>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</si>
  <si>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</si>
  <si>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</si>
  <si>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</si>
  <si>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</si>
  <si>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</si>
  <si>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</si>
  <si>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</si>
  <si>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</si>
  <si>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</si>
  <si>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</si>
  <si>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</si>
  <si>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</si>
  <si>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</si>
  <si>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</si>
  <si>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</si>
  <si>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</si>
  <si>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</si>
  <si>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</si>
  <si>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</si>
  <si>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</si>
  <si>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</si>
  <si>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</si>
  <si>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</si>
  <si>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</si>
  <si>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</si>
  <si>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</si>
  <si>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</si>
  <si>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</si>
  <si>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</si>
  <si>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</si>
  <si>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</si>
  <si>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</si>
  <si>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</si>
  <si>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</si>
  <si>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</si>
  <si>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</si>
  <si>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</si>
  <si>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</si>
  <si>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</si>
  <si>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</si>
  <si>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</si>
  <si>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</si>
  <si>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</si>
  <si>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</si>
  <si>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</si>
  <si>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</si>
  <si>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</si>
  <si>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</si>
  <si>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</si>
  <si>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</si>
  <si>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</si>
  <si>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</si>
  <si>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</si>
  <si>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</si>
  <si>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</si>
  <si>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</si>
  <si>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</si>
  <si>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</si>
  <si>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</si>
  <si>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</si>
  <si>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</si>
  <si>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</si>
  <si>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</si>
  <si>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</si>
  <si>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</si>
  <si>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</si>
  <si>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</si>
  <si>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</si>
  <si>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</si>
  <si>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</si>
  <si>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</si>
  <si>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</si>
  <si>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</si>
  <si>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</si>
  <si>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</si>
  <si>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</si>
  <si>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</si>
  <si>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</si>
  <si>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</si>
  <si>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</si>
  <si>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</si>
  <si>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</si>
  <si>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</si>
  <si>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</si>
  <si>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</si>
  <si>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</si>
  <si>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</si>
  <si>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</si>
  <si>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</si>
  <si>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</si>
  <si>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</si>
  <si>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</si>
  <si>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</si>
  <si>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</si>
  <si>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</si>
  <si>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</si>
  <si>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</si>
  <si>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</si>
  <si>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</si>
  <si>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</si>
  <si>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</si>
  <si>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</si>
  <si>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</si>
  <si>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</si>
  <si>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</si>
  <si>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</si>
  <si>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</si>
  <si>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</si>
  <si>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</si>
  <si>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</si>
  <si>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</si>
  <si>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</si>
  <si>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</si>
  <si>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</si>
  <si>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</si>
  <si>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</si>
  <si>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</si>
  <si>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</si>
  <si>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</si>
  <si>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</si>
  <si>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</si>
  <si>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</si>
  <si>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</si>
  <si>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</si>
  <si>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</si>
  <si>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</si>
  <si>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 xml:space="preserve"> Меню-требование на выдачу продуктов питания  №105</t>
  </si>
  <si>
    <t>0.003</t>
  </si>
  <si>
    <t>Руководитель     ____________         А.И. Мещерякова</t>
  </si>
  <si>
    <t>0.100</t>
  </si>
  <si>
    <t>Кефир</t>
  </si>
  <si>
    <t>Печенье</t>
  </si>
  <si>
    <t>12 января  2023</t>
  </si>
  <si>
    <t>12 января  2023 года</t>
  </si>
  <si>
    <t>31+2</t>
  </si>
  <si>
    <t>Компот из свежих плодов</t>
  </si>
  <si>
    <t>яблоки</t>
  </si>
  <si>
    <t>1.353</t>
  </si>
  <si>
    <t>5.000</t>
  </si>
  <si>
    <t>0.006</t>
  </si>
  <si>
    <t>0.330</t>
  </si>
  <si>
    <t>0.082</t>
  </si>
  <si>
    <t>1.032</t>
  </si>
  <si>
    <t>0.132</t>
  </si>
  <si>
    <t>0.372</t>
  </si>
  <si>
    <t>0.165</t>
  </si>
  <si>
    <t>0.075</t>
  </si>
  <si>
    <t>0.825</t>
  </si>
  <si>
    <t>4.901</t>
  </si>
  <si>
    <t>0.528</t>
  </si>
  <si>
    <t>0.429</t>
  </si>
  <si>
    <t>4.504</t>
  </si>
  <si>
    <t>1.550</t>
  </si>
  <si>
    <t>7.000</t>
  </si>
  <si>
    <t>0.059</t>
  </si>
  <si>
    <t>0.660</t>
  </si>
  <si>
    <t>4.735</t>
  </si>
  <si>
    <t>0.264</t>
  </si>
  <si>
    <t>0.013</t>
  </si>
  <si>
    <t>0.066</t>
  </si>
  <si>
    <t>0.042</t>
  </si>
  <si>
    <t>4.600</t>
  </si>
  <si>
    <t>0.495</t>
  </si>
  <si>
    <t>2.050</t>
  </si>
  <si>
    <t>0.700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</si>
</sst>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7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8" t="s">
        <v>105</v>
      </c>
      <c r="B6" s="138"/>
      <c r="C6" s="138"/>
      <c r="D6" s="139"/>
      <c r="E6" s="142" t="s">
        <v>2</v>
      </c>
      <c r="F6" s="142"/>
      <c r="G6" s="142"/>
      <c r="H6" s="142" t="s">
        <v>3</v>
      </c>
      <c r="I6" s="142"/>
      <c r="J6" s="142"/>
      <c r="K6" s="142" t="s">
        <v>4</v>
      </c>
      <c r="L6" s="142"/>
      <c r="M6" s="142"/>
      <c r="N6" s="87" t="s">
        <v>5</v>
      </c>
      <c r="O6" s="87"/>
      <c r="P6" s="87"/>
      <c r="Q6" s="87"/>
      <c r="R6" s="143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40"/>
      <c r="B7" s="140"/>
      <c r="C7" s="140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87"/>
      <c r="O7" s="87"/>
      <c r="P7" s="87"/>
      <c r="Q7" s="87"/>
      <c r="R7" s="145"/>
      <c r="S7" s="14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3" t="s">
        <v>8</v>
      </c>
      <c r="AI7" s="133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2"/>
      <c r="F8" s="142"/>
      <c r="G8" s="142"/>
      <c r="H8" s="142"/>
      <c r="I8" s="142"/>
      <c r="J8" s="142"/>
      <c r="K8" s="142"/>
      <c r="L8" s="142"/>
      <c r="M8" s="142"/>
      <c r="N8" s="87"/>
      <c r="O8" s="87"/>
      <c r="P8" s="87"/>
      <c r="Q8" s="87"/>
      <c r="R8" s="145"/>
      <c r="S8" s="146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134</v>
      </c>
      <c r="AE8" s="4"/>
      <c r="AF8" s="4"/>
      <c r="AG8" s="4"/>
      <c r="AH8" s="151">
        <v>44938</v>
      </c>
      <c r="AI8" s="152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2"/>
      <c r="F9" s="142"/>
      <c r="G9" s="142"/>
      <c r="H9" s="142"/>
      <c r="I9" s="142"/>
      <c r="J9" s="142"/>
      <c r="K9" s="142"/>
      <c r="L9" s="142"/>
      <c r="M9" s="142"/>
      <c r="N9" s="87"/>
      <c r="O9" s="87"/>
      <c r="P9" s="87"/>
      <c r="Q9" s="87"/>
      <c r="R9" s="145"/>
      <c r="S9" s="14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2"/>
      <c r="AI9" s="152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2"/>
      <c r="F10" s="142"/>
      <c r="G10" s="142"/>
      <c r="H10" s="142"/>
      <c r="I10" s="142"/>
      <c r="J10" s="142"/>
      <c r="K10" s="142"/>
      <c r="L10" s="142"/>
      <c r="M10" s="142"/>
      <c r="N10" s="87"/>
      <c r="O10" s="87"/>
      <c r="P10" s="87"/>
      <c r="Q10" s="87"/>
      <c r="R10" s="147"/>
      <c r="S10" s="14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>
        <v>48609650</v>
      </c>
      <c r="AI10" s="154"/>
    </row>
    <row r="11" spans="1:39" ht="11.25" customHeight="1" thickBot="1">
      <c r="A11" s="18">
        <v>1</v>
      </c>
      <c r="B11" s="155">
        <v>2</v>
      </c>
      <c r="C11" s="155"/>
      <c r="D11" s="155"/>
      <c r="E11" s="156">
        <v>3</v>
      </c>
      <c r="F11" s="156"/>
      <c r="G11" s="156"/>
      <c r="H11" s="156">
        <v>4</v>
      </c>
      <c r="I11" s="156"/>
      <c r="J11" s="156"/>
      <c r="K11" s="156">
        <v>5</v>
      </c>
      <c r="L11" s="156"/>
      <c r="M11" s="156"/>
      <c r="N11" s="156">
        <v>6</v>
      </c>
      <c r="O11" s="156"/>
      <c r="P11" s="156"/>
      <c r="Q11" s="156"/>
      <c r="R11" s="157">
        <v>7</v>
      </c>
      <c r="S11" s="15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4"/>
      <c r="AI11" s="154"/>
      <c r="AJ11" s="5"/>
      <c r="AK11" s="5"/>
      <c r="AL11" s="5"/>
      <c r="AM11" s="5"/>
    </row>
    <row r="12" spans="1:39" ht="12" customHeight="1" thickBot="1">
      <c r="A12" s="61" t="s">
        <v>106</v>
      </c>
      <c r="B12" s="162" t="s">
        <v>106</v>
      </c>
      <c r="C12" s="162"/>
      <c r="D12" s="162"/>
      <c r="E12" s="163">
        <v>80</v>
      </c>
      <c r="F12" s="163"/>
      <c r="G12" s="163"/>
      <c r="H12" s="163" t="s">
        <v>135</v>
      </c>
      <c r="I12" s="163"/>
      <c r="J12" s="163"/>
      <c r="K12" s="164">
        <v>2640</v>
      </c>
      <c r="L12" s="164"/>
      <c r="M12" s="164"/>
      <c r="N12" s="134" t="s">
        <v>14</v>
      </c>
      <c r="O12" s="134"/>
      <c r="P12" s="134"/>
      <c r="Q12" s="134"/>
      <c r="R12" s="165" t="s">
        <v>14</v>
      </c>
      <c r="S12" s="16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3" t="s">
        <v>15</v>
      </c>
      <c r="AI12" s="133"/>
      <c r="AJ12" s="5"/>
      <c r="AK12" s="5"/>
      <c r="AL12" s="5"/>
      <c r="AM12" s="5"/>
    </row>
    <row r="13" spans="1:39" ht="13.5" customHeight="1" thickBot="1">
      <c r="A13" s="20" t="s">
        <v>14</v>
      </c>
      <c r="B13" s="90" t="s">
        <v>14</v>
      </c>
      <c r="C13" s="90"/>
      <c r="D13" s="90"/>
      <c r="E13" s="90"/>
      <c r="F13" s="90"/>
      <c r="G13" s="90"/>
      <c r="H13" s="21"/>
      <c r="I13" s="22" t="s">
        <v>14</v>
      </c>
      <c r="J13" s="23"/>
      <c r="K13" s="90" t="s">
        <v>14</v>
      </c>
      <c r="L13" s="90"/>
      <c r="M13" s="90"/>
      <c r="N13" s="134" t="s">
        <v>14</v>
      </c>
      <c r="O13" s="134"/>
      <c r="P13" s="134"/>
      <c r="Q13" s="134"/>
      <c r="R13" s="167" t="s">
        <v>14</v>
      </c>
      <c r="S13" s="16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3"/>
      <c r="AI13" s="133"/>
      <c r="AJ13" s="5"/>
      <c r="AK13" s="5"/>
      <c r="AL13" s="5"/>
      <c r="AM13" s="5"/>
    </row>
    <row r="14" spans="1:39" ht="12" customHeight="1" thickBot="1">
      <c r="A14" s="20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1"/>
      <c r="I14" s="22" t="s">
        <v>14</v>
      </c>
      <c r="J14" s="23"/>
      <c r="K14" s="90" t="s">
        <v>14</v>
      </c>
      <c r="L14" s="90"/>
      <c r="M14" s="90"/>
      <c r="N14" s="134" t="s">
        <v>14</v>
      </c>
      <c r="O14" s="134"/>
      <c r="P14" s="134"/>
      <c r="Q14" s="134"/>
      <c r="R14" s="167" t="s">
        <v>14</v>
      </c>
      <c r="S14" s="16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2" t="s">
        <v>16</v>
      </c>
      <c r="AI14" s="152"/>
      <c r="AJ14" s="5"/>
      <c r="AK14" s="5"/>
      <c r="AL14" s="5"/>
      <c r="AM14" s="5"/>
    </row>
    <row r="15" spans="1:39" ht="12.75" customHeight="1" thickBot="1">
      <c r="A15" s="26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7"/>
      <c r="I15" s="22" t="s">
        <v>14</v>
      </c>
      <c r="J15" s="28"/>
      <c r="K15" s="90" t="s">
        <v>14</v>
      </c>
      <c r="L15" s="90"/>
      <c r="M15" s="90"/>
      <c r="N15" s="134" t="s">
        <v>14</v>
      </c>
      <c r="O15" s="134"/>
      <c r="P15" s="134"/>
      <c r="Q15" s="134"/>
      <c r="R15" s="167" t="s">
        <v>14</v>
      </c>
      <c r="S15" s="168"/>
      <c r="T15" s="6"/>
      <c r="U15" s="5" t="s">
        <v>122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2"/>
      <c r="AI15" s="15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9">
        <v>2640</v>
      </c>
      <c r="L16" s="169"/>
      <c r="M16" s="169"/>
      <c r="N16" s="134" t="s">
        <v>14</v>
      </c>
      <c r="O16" s="134"/>
      <c r="P16" s="134"/>
      <c r="Q16" s="134"/>
      <c r="R16" s="170" t="s">
        <v>14</v>
      </c>
      <c r="S16" s="17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0" t="s">
        <v>19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4" t="s">
        <v>22</v>
      </c>
      <c r="E19" s="104"/>
      <c r="F19" s="104"/>
      <c r="G19" s="104"/>
      <c r="H19" s="104"/>
      <c r="I19" s="104"/>
      <c r="J19" s="104" t="s">
        <v>108</v>
      </c>
      <c r="K19" s="104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104" t="s">
        <v>26</v>
      </c>
      <c r="AE19" s="104"/>
      <c r="AF19" s="104"/>
      <c r="AG19" s="104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4"/>
      <c r="E20" s="104"/>
      <c r="F20" s="104"/>
      <c r="G20" s="104"/>
      <c r="H20" s="104"/>
      <c r="I20" s="104"/>
      <c r="J20" s="104"/>
      <c r="K20" s="104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04"/>
      <c r="AE20" s="104"/>
      <c r="AF20" s="104"/>
      <c r="AG20" s="104"/>
      <c r="AH20" s="137" t="s">
        <v>28</v>
      </c>
      <c r="AI20" s="13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115</v>
      </c>
      <c r="E21" s="116" t="s">
        <v>116</v>
      </c>
      <c r="F21" s="116" t="s">
        <v>111</v>
      </c>
      <c r="G21" s="104" t="s">
        <v>14</v>
      </c>
      <c r="H21" s="104" t="s">
        <v>14</v>
      </c>
      <c r="I21" s="104" t="s">
        <v>14</v>
      </c>
      <c r="J21" s="116" t="s">
        <v>136</v>
      </c>
      <c r="K21" s="104" t="s">
        <v>14</v>
      </c>
      <c r="L21" s="116" t="s">
        <v>112</v>
      </c>
      <c r="M21" s="116" t="s">
        <v>113</v>
      </c>
      <c r="N21" s="117" t="s">
        <v>117</v>
      </c>
      <c r="O21" s="117"/>
      <c r="P21" s="117" t="s">
        <v>110</v>
      </c>
      <c r="Q21" s="101" t="s">
        <v>34</v>
      </c>
      <c r="R21" s="101" t="s">
        <v>33</v>
      </c>
      <c r="S21" s="120" t="s">
        <v>14</v>
      </c>
      <c r="T21" s="120" t="s">
        <v>14</v>
      </c>
      <c r="U21" s="101" t="s">
        <v>131</v>
      </c>
      <c r="V21" s="103" t="s">
        <v>132</v>
      </c>
      <c r="W21" s="130"/>
      <c r="X21" s="101"/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4"/>
      <c r="H22" s="104"/>
      <c r="I22" s="104"/>
      <c r="J22" s="116"/>
      <c r="K22" s="104"/>
      <c r="L22" s="116"/>
      <c r="M22" s="116"/>
      <c r="N22" s="117"/>
      <c r="O22" s="117"/>
      <c r="P22" s="117"/>
      <c r="Q22" s="102"/>
      <c r="R22" s="102"/>
      <c r="S22" s="121"/>
      <c r="T22" s="121"/>
      <c r="U22" s="102"/>
      <c r="V22" s="103"/>
      <c r="W22" s="131"/>
      <c r="X22" s="102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37</v>
      </c>
      <c r="AI22" s="11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4"/>
      <c r="H23" s="104"/>
      <c r="I23" s="104"/>
      <c r="J23" s="116"/>
      <c r="K23" s="104"/>
      <c r="L23" s="116"/>
      <c r="M23" s="116"/>
      <c r="N23" s="117"/>
      <c r="O23" s="117"/>
      <c r="P23" s="117"/>
      <c r="Q23" s="103"/>
      <c r="R23" s="103"/>
      <c r="S23" s="105"/>
      <c r="T23" s="105"/>
      <c r="U23" s="103"/>
      <c r="V23" s="103"/>
      <c r="W23" s="132"/>
      <c r="X23" s="103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33</v>
      </c>
      <c r="E25" s="42">
        <v>33</v>
      </c>
      <c r="F25" s="41">
        <v>33</v>
      </c>
      <c r="G25" s="42" t="s">
        <v>14</v>
      </c>
      <c r="H25" s="42" t="s">
        <v>14</v>
      </c>
      <c r="I25" s="42" t="s">
        <v>14</v>
      </c>
      <c r="J25" s="42">
        <v>33</v>
      </c>
      <c r="K25" s="42"/>
      <c r="L25" s="41">
        <v>33</v>
      </c>
      <c r="M25" s="41">
        <v>56</v>
      </c>
      <c r="N25" s="41">
        <v>56</v>
      </c>
      <c r="O25" s="41"/>
      <c r="P25" s="41">
        <v>56</v>
      </c>
      <c r="Q25" s="41">
        <v>54</v>
      </c>
      <c r="R25" s="41">
        <v>54</v>
      </c>
      <c r="S25" s="41" t="s">
        <v>14</v>
      </c>
      <c r="T25" s="41" t="s">
        <v>14</v>
      </c>
      <c r="U25" s="41">
        <v>56</v>
      </c>
      <c r="V25" s="43">
        <v>56</v>
      </c>
      <c r="W25" s="41">
        <v>56</v>
      </c>
      <c r="X25" s="41">
        <v>56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180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7" t="s">
        <v>137</v>
      </c>
      <c r="B27" s="135" t="str">
        <f>"204"</f>
        <v>204</v>
      </c>
      <c r="C27" s="98" t="s">
        <v>41</v>
      </c>
      <c r="D27" s="89"/>
      <c r="E27" s="89" t="s">
        <v>14</v>
      </c>
      <c r="F27" s="89" t="s">
        <v>14</v>
      </c>
      <c r="G27" s="89" t="s">
        <v>14</v>
      </c>
      <c r="H27" s="89" t="s">
        <v>14</v>
      </c>
      <c r="I27" s="89" t="s">
        <v>14</v>
      </c>
      <c r="J27" s="70">
        <v>41</v>
      </c>
      <c r="K27" s="89" t="s">
        <v>14</v>
      </c>
      <c r="L27" s="89" t="s">
        <v>14</v>
      </c>
      <c r="M27" s="89" t="s">
        <v>14</v>
      </c>
      <c r="N27" s="89" t="s">
        <v>14</v>
      </c>
      <c r="O27" s="89" t="s">
        <v>14</v>
      </c>
      <c r="P27" s="89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9" t="s">
        <v>14</v>
      </c>
      <c r="W27" s="89" t="s">
        <v>14</v>
      </c>
      <c r="X27" s="89" t="s">
        <v>14</v>
      </c>
      <c r="Y27" s="89" t="s">
        <v>14</v>
      </c>
      <c r="Z27" s="89" t="s">
        <v>14</v>
      </c>
      <c r="AA27" s="89" t="s">
        <v>14</v>
      </c>
      <c r="AB27" s="89" t="s">
        <v>14</v>
      </c>
      <c r="AC27" s="89" t="s">
        <v>14</v>
      </c>
      <c r="AD27" s="89" t="s">
        <v>14</v>
      </c>
      <c r="AE27" s="89" t="s">
        <v>14</v>
      </c>
      <c r="AF27" s="89" t="s">
        <v>14</v>
      </c>
      <c r="AG27" s="89" t="s">
        <v>14</v>
      </c>
      <c r="AH27" s="128">
        <v>1.353</v>
      </c>
      <c r="AI27" s="100" t="s">
        <v>14</v>
      </c>
      <c r="AJ27" s="5"/>
      <c r="AK27" s="5"/>
      <c r="AL27" s="5"/>
    </row>
    <row r="28" spans="1:39" ht="9.75" customHeight="1">
      <c r="A28" s="92"/>
      <c r="B28" s="93"/>
      <c r="C28" s="90"/>
      <c r="D28" s="87"/>
      <c r="E28" s="87"/>
      <c r="F28" s="87"/>
      <c r="G28" s="87"/>
      <c r="H28" s="87"/>
      <c r="I28" s="87"/>
      <c r="J28" s="69" t="s">
        <v>138</v>
      </c>
      <c r="K28" s="87"/>
      <c r="L28" s="87"/>
      <c r="M28" s="87"/>
      <c r="N28" s="87"/>
      <c r="O28" s="87"/>
      <c r="P28" s="87"/>
      <c r="Q28" s="89"/>
      <c r="R28" s="89"/>
      <c r="S28" s="89"/>
      <c r="T28" s="89"/>
      <c r="U28" s="89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29"/>
      <c r="AI28" s="86"/>
      <c r="AJ28" s="5"/>
      <c r="AK28" s="5"/>
      <c r="AL28" s="5"/>
    </row>
    <row r="29" spans="1:39" ht="12" customHeight="1">
      <c r="A29" s="92" t="s">
        <v>126</v>
      </c>
      <c r="B29" s="93" t="str">
        <f>"064"</f>
        <v>064</v>
      </c>
      <c r="C29" s="90" t="s">
        <v>41</v>
      </c>
      <c r="D29" s="69"/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42</v>
      </c>
      <c r="M29" s="87" t="s">
        <v>14</v>
      </c>
      <c r="N29" s="87" t="s">
        <v>14</v>
      </c>
      <c r="O29" s="87" t="s">
        <v>14</v>
      </c>
      <c r="P29" s="87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75"/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91" t="s">
        <v>125</v>
      </c>
      <c r="AI29" s="86" t="s">
        <v>14</v>
      </c>
      <c r="AJ29" s="5"/>
      <c r="AK29" s="5"/>
      <c r="AL29" s="5"/>
      <c r="AM29" s="5"/>
    </row>
    <row r="30" spans="1:39" ht="9.75" customHeight="1">
      <c r="A30" s="92"/>
      <c r="B30" s="93"/>
      <c r="C30" s="90"/>
      <c r="D30" s="69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9"/>
      <c r="R30" s="89"/>
      <c r="S30" s="89"/>
      <c r="T30" s="89"/>
      <c r="U30" s="75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1"/>
      <c r="AI30" s="86"/>
      <c r="AJ30" s="5"/>
      <c r="AK30" s="5"/>
      <c r="AL30" s="5"/>
      <c r="AM30" s="5"/>
    </row>
    <row r="31" spans="1:39" ht="11.25" customHeight="1">
      <c r="A31" s="92" t="s">
        <v>43</v>
      </c>
      <c r="B31" s="93" t="str">
        <f>"072"</f>
        <v>072</v>
      </c>
      <c r="C31" s="93" t="s">
        <v>44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42</v>
      </c>
      <c r="M31" s="87" t="s">
        <v>45</v>
      </c>
      <c r="N31" s="87" t="s">
        <v>42</v>
      </c>
      <c r="O31" s="87" t="s">
        <v>14</v>
      </c>
      <c r="P31" s="87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42</v>
      </c>
      <c r="AI31" s="86" t="s">
        <v>14</v>
      </c>
      <c r="AJ31" s="5"/>
      <c r="AK31" s="5"/>
      <c r="AL31" s="5"/>
      <c r="AM31" s="5"/>
    </row>
    <row r="32" spans="1:39" ht="10.5" customHeight="1">
      <c r="A32" s="92"/>
      <c r="B32" s="93"/>
      <c r="C32" s="93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9"/>
      <c r="R32" s="89"/>
      <c r="S32" s="89"/>
      <c r="T32" s="89"/>
      <c r="U32" s="89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6"/>
      <c r="AJ32" s="5"/>
      <c r="AK32" s="5"/>
      <c r="AL32" s="5"/>
      <c r="AM32" s="5"/>
    </row>
    <row r="33" spans="1:39" ht="15.95" customHeight="1">
      <c r="A33" s="92" t="s">
        <v>46</v>
      </c>
      <c r="B33" s="93" t="str">
        <f>"073"</f>
        <v>073</v>
      </c>
      <c r="C33" s="126" t="s">
        <v>44</v>
      </c>
      <c r="D33" s="87" t="s">
        <v>14</v>
      </c>
      <c r="E33" s="87" t="s">
        <v>14</v>
      </c>
      <c r="F33" s="87" t="s">
        <v>14</v>
      </c>
      <c r="G33" s="87" t="s">
        <v>14</v>
      </c>
      <c r="H33" s="87" t="s">
        <v>14</v>
      </c>
      <c r="I33" s="87" t="s">
        <v>14</v>
      </c>
      <c r="J33" s="87" t="s">
        <v>14</v>
      </c>
      <c r="K33" s="87" t="s">
        <v>14</v>
      </c>
      <c r="L33" s="87" t="s">
        <v>14</v>
      </c>
      <c r="M33" s="87" t="s">
        <v>14</v>
      </c>
      <c r="N33" s="87" t="s">
        <v>14</v>
      </c>
      <c r="O33" s="87" t="s">
        <v>14</v>
      </c>
      <c r="P33" s="87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74"/>
      <c r="W33" s="87" t="s">
        <v>14</v>
      </c>
      <c r="X33" s="87" t="s">
        <v>14</v>
      </c>
      <c r="Y33" s="87" t="s">
        <v>14</v>
      </c>
      <c r="Z33" s="87" t="s">
        <v>14</v>
      </c>
      <c r="AA33" s="87" t="s">
        <v>14</v>
      </c>
      <c r="AB33" s="87" t="s">
        <v>14</v>
      </c>
      <c r="AC33" s="87" t="s">
        <v>14</v>
      </c>
      <c r="AD33" s="87" t="s">
        <v>14</v>
      </c>
      <c r="AE33" s="87" t="s">
        <v>14</v>
      </c>
      <c r="AF33" s="87" t="s">
        <v>14</v>
      </c>
      <c r="AG33" s="87" t="s">
        <v>14</v>
      </c>
      <c r="AH33" s="125"/>
      <c r="AI33" s="86" t="s">
        <v>14</v>
      </c>
      <c r="AJ33" s="5"/>
      <c r="AK33" s="5"/>
      <c r="AL33" s="5"/>
      <c r="AM33" s="5"/>
    </row>
    <row r="34" spans="1:39" ht="6.75" customHeight="1">
      <c r="A34" s="92"/>
      <c r="B34" s="93"/>
      <c r="C34" s="12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9"/>
      <c r="R34" s="89"/>
      <c r="S34" s="89"/>
      <c r="T34" s="89"/>
      <c r="U34" s="89"/>
      <c r="V34" s="7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125"/>
      <c r="AI34" s="86"/>
      <c r="AJ34" s="5"/>
      <c r="AK34" s="5"/>
      <c r="AL34" s="5"/>
      <c r="AM34" s="5"/>
    </row>
    <row r="35" spans="1:39" ht="15.95" customHeight="1">
      <c r="A35" s="92" t="s">
        <v>47</v>
      </c>
      <c r="B35" s="93" t="str">
        <f>"082"</f>
        <v>082</v>
      </c>
      <c r="C35" s="90" t="s">
        <v>41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69"/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91"/>
      <c r="AI35" s="86" t="s">
        <v>14</v>
      </c>
      <c r="AJ35" s="5"/>
      <c r="AK35" s="5"/>
      <c r="AL35" s="5"/>
      <c r="AM35" s="5"/>
    </row>
    <row r="36" spans="1:39" ht="16.5" customHeight="1">
      <c r="A36" s="92"/>
      <c r="B36" s="93"/>
      <c r="C36" s="90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9"/>
      <c r="R36" s="89"/>
      <c r="S36" s="89"/>
      <c r="T36" s="89"/>
      <c r="U36" s="89"/>
      <c r="V36" s="69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1"/>
      <c r="AI36" s="86"/>
      <c r="AJ36" s="5"/>
      <c r="AK36" s="5"/>
      <c r="AL36" s="5"/>
      <c r="AM36" s="5"/>
    </row>
    <row r="37" spans="1:39" ht="12" customHeight="1">
      <c r="A37" s="92" t="s">
        <v>48</v>
      </c>
      <c r="B37" s="93" t="str">
        <f>"085"</f>
        <v>085</v>
      </c>
      <c r="C37" s="90" t="s">
        <v>41</v>
      </c>
      <c r="D37" s="87" t="s">
        <v>14</v>
      </c>
      <c r="E37" s="87" t="s">
        <v>14</v>
      </c>
      <c r="F37" s="60">
        <v>3</v>
      </c>
      <c r="G37" s="87" t="s">
        <v>119</v>
      </c>
      <c r="H37" s="124"/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7" t="s">
        <v>14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86">
        <v>0.1</v>
      </c>
      <c r="AI37" s="86" t="s">
        <v>14</v>
      </c>
      <c r="AJ37" s="5"/>
      <c r="AK37" s="5"/>
      <c r="AL37" s="5"/>
      <c r="AM37" s="5"/>
    </row>
    <row r="38" spans="1:39" ht="14.25" customHeight="1">
      <c r="A38" s="92"/>
      <c r="B38" s="93"/>
      <c r="C38" s="90"/>
      <c r="D38" s="87"/>
      <c r="E38" s="87"/>
      <c r="F38" s="68" t="s">
        <v>130</v>
      </c>
      <c r="G38" s="87"/>
      <c r="H38" s="124"/>
      <c r="I38" s="87"/>
      <c r="J38" s="87"/>
      <c r="K38" s="87"/>
      <c r="L38" s="87"/>
      <c r="M38" s="87"/>
      <c r="N38" s="87"/>
      <c r="O38" s="87"/>
      <c r="P38" s="87"/>
      <c r="Q38" s="89"/>
      <c r="R38" s="89"/>
      <c r="S38" s="89"/>
      <c r="T38" s="89"/>
      <c r="U38" s="89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6"/>
      <c r="AI38" s="86"/>
      <c r="AJ38" s="5"/>
      <c r="AK38" s="5"/>
      <c r="AL38" s="5"/>
      <c r="AM38" s="5"/>
    </row>
    <row r="39" spans="1:39" ht="11.25" customHeight="1">
      <c r="A39" s="92" t="s">
        <v>49</v>
      </c>
      <c r="B39" s="93" t="str">
        <f>"086"</f>
        <v>086</v>
      </c>
      <c r="C39" s="90" t="s">
        <v>41</v>
      </c>
      <c r="D39" s="87" t="s">
        <v>14</v>
      </c>
      <c r="E39" s="87" t="s">
        <v>14</v>
      </c>
      <c r="F39" s="87" t="s">
        <v>14</v>
      </c>
      <c r="G39" s="87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87" t="s">
        <v>14</v>
      </c>
      <c r="M39" s="87" t="s">
        <v>14</v>
      </c>
      <c r="N39" s="87" t="s">
        <v>14</v>
      </c>
      <c r="O39" s="87" t="s">
        <v>14</v>
      </c>
      <c r="P39" s="87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7"/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87" t="s">
        <v>14</v>
      </c>
      <c r="AI39" s="86" t="s">
        <v>14</v>
      </c>
      <c r="AJ39" s="5"/>
      <c r="AK39" s="5"/>
      <c r="AL39" s="5"/>
      <c r="AM39" s="5"/>
    </row>
    <row r="40" spans="1:39" ht="12" customHeight="1">
      <c r="A40" s="92"/>
      <c r="B40" s="93"/>
      <c r="C40" s="90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9"/>
      <c r="R40" s="89"/>
      <c r="S40" s="89"/>
      <c r="T40" s="89"/>
      <c r="U40" s="89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6"/>
      <c r="AJ40" s="5"/>
      <c r="AK40" s="5"/>
      <c r="AL40" s="5"/>
      <c r="AM40" s="5"/>
    </row>
    <row r="41" spans="1:39" ht="9.75" customHeight="1">
      <c r="A41" s="92" t="s">
        <v>50</v>
      </c>
      <c r="B41" s="93" t="str">
        <f>"089"</f>
        <v>089</v>
      </c>
      <c r="C41" s="90" t="s">
        <v>41</v>
      </c>
      <c r="D41" s="87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60">
        <v>140</v>
      </c>
      <c r="M41" s="87" t="s">
        <v>14</v>
      </c>
      <c r="N41" s="87" t="s">
        <v>14</v>
      </c>
      <c r="O41" s="87"/>
      <c r="P41" s="87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7"/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1">
        <v>5</v>
      </c>
      <c r="AI41" s="86" t="s">
        <v>14</v>
      </c>
      <c r="AJ41" s="5"/>
      <c r="AK41" s="5"/>
      <c r="AL41" s="5"/>
      <c r="AM41" s="5"/>
    </row>
    <row r="42" spans="1:39" ht="12.75" customHeight="1">
      <c r="A42" s="92"/>
      <c r="B42" s="93"/>
      <c r="C42" s="90"/>
      <c r="D42" s="87"/>
      <c r="E42" s="87"/>
      <c r="F42" s="87"/>
      <c r="G42" s="87"/>
      <c r="H42" s="87"/>
      <c r="I42" s="87"/>
      <c r="J42" s="87"/>
      <c r="K42" s="87"/>
      <c r="L42" s="67" t="s">
        <v>139</v>
      </c>
      <c r="M42" s="87"/>
      <c r="N42" s="87"/>
      <c r="O42" s="87"/>
      <c r="P42" s="87"/>
      <c r="Q42" s="89"/>
      <c r="R42" s="89"/>
      <c r="S42" s="89"/>
      <c r="T42" s="89"/>
      <c r="U42" s="89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1"/>
      <c r="AI42" s="86"/>
      <c r="AJ42" s="5"/>
      <c r="AK42" s="5"/>
      <c r="AL42" s="5"/>
      <c r="AM42" s="5"/>
    </row>
    <row r="43" spans="1:39" ht="9.75" customHeight="1">
      <c r="A43" s="92" t="s">
        <v>51</v>
      </c>
      <c r="B43" s="93" t="str">
        <f>"093"</f>
        <v>093</v>
      </c>
      <c r="C43" s="90" t="s">
        <v>41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87" t="s">
        <v>14</v>
      </c>
      <c r="N43" s="87" t="s">
        <v>14</v>
      </c>
      <c r="O43" s="87" t="s">
        <v>14</v>
      </c>
      <c r="P43" s="87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86" t="s">
        <v>14</v>
      </c>
      <c r="AI43" s="86" t="s">
        <v>14</v>
      </c>
      <c r="AJ43" s="5"/>
      <c r="AK43" s="5"/>
      <c r="AL43" s="5"/>
      <c r="AM43" s="5"/>
    </row>
    <row r="44" spans="1:39" ht="12" customHeight="1">
      <c r="A44" s="92"/>
      <c r="B44" s="93"/>
      <c r="C44" s="90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9"/>
      <c r="R44" s="89"/>
      <c r="S44" s="89"/>
      <c r="T44" s="89"/>
      <c r="U44" s="89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6"/>
      <c r="AI44" s="86"/>
      <c r="AJ44" s="5"/>
      <c r="AK44" s="5"/>
      <c r="AL44" s="5"/>
      <c r="AM44" s="5"/>
    </row>
    <row r="45" spans="1:39" ht="12" customHeight="1">
      <c r="A45" s="92" t="s">
        <v>52</v>
      </c>
      <c r="B45" s="93" t="str">
        <f>"098"</f>
        <v>098</v>
      </c>
      <c r="C45" s="90" t="s">
        <v>41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75"/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86" t="s">
        <v>125</v>
      </c>
      <c r="AI45" s="86" t="s">
        <v>14</v>
      </c>
      <c r="AJ45" s="5"/>
      <c r="AK45" s="5"/>
      <c r="AL45" s="5"/>
      <c r="AM45" s="5"/>
    </row>
    <row r="46" spans="1:39" ht="9.75" customHeight="1">
      <c r="A46" s="92"/>
      <c r="B46" s="93"/>
      <c r="C46" s="90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9"/>
      <c r="R46" s="89"/>
      <c r="S46" s="89"/>
      <c r="T46" s="89"/>
      <c r="U46" s="89"/>
      <c r="V46" s="75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6"/>
      <c r="AI46" s="86"/>
      <c r="AJ46" s="5"/>
      <c r="AK46" s="5"/>
      <c r="AL46" s="5"/>
      <c r="AM46" s="5"/>
    </row>
    <row r="47" spans="1:39" ht="13.5" customHeight="1">
      <c r="A47" s="92" t="s">
        <v>53</v>
      </c>
      <c r="B47" s="93" t="str">
        <f>"101"</f>
        <v>101</v>
      </c>
      <c r="C47" s="90" t="s">
        <v>41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86" t="s">
        <v>14</v>
      </c>
      <c r="AJ47" s="5"/>
      <c r="AK47" s="5"/>
      <c r="AL47" s="5"/>
      <c r="AM47" s="5"/>
    </row>
    <row r="48" spans="1:39" ht="12" customHeight="1">
      <c r="A48" s="92"/>
      <c r="B48" s="93"/>
      <c r="C48" s="90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9"/>
      <c r="R48" s="89"/>
      <c r="S48" s="89"/>
      <c r="T48" s="89"/>
      <c r="U48" s="89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6"/>
      <c r="AJ48" s="5"/>
      <c r="AK48" s="5"/>
      <c r="AL48" s="5"/>
      <c r="AM48" s="5"/>
    </row>
    <row r="49" spans="1:39" ht="13.5" customHeight="1">
      <c r="A49" s="92" t="s">
        <v>54</v>
      </c>
      <c r="B49" s="93" t="str">
        <f>"102"</f>
        <v>102</v>
      </c>
      <c r="C49" s="90" t="s">
        <v>41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111" t="s">
        <v>119</v>
      </c>
      <c r="N49" s="87" t="s">
        <v>14</v>
      </c>
      <c r="O49" s="87" t="s">
        <v>14</v>
      </c>
      <c r="P49" s="87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86" t="s">
        <v>119</v>
      </c>
      <c r="AI49" s="86" t="s">
        <v>14</v>
      </c>
      <c r="AJ49" s="5"/>
      <c r="AK49" s="5"/>
      <c r="AL49" s="5"/>
      <c r="AM49" s="5"/>
    </row>
    <row r="50" spans="1:39" ht="12" customHeight="1">
      <c r="A50" s="92"/>
      <c r="B50" s="93"/>
      <c r="C50" s="90"/>
      <c r="D50" s="87"/>
      <c r="E50" s="87"/>
      <c r="F50" s="87"/>
      <c r="G50" s="87"/>
      <c r="H50" s="87"/>
      <c r="I50" s="87"/>
      <c r="J50" s="87"/>
      <c r="K50" s="87"/>
      <c r="L50" s="87"/>
      <c r="M50" s="112"/>
      <c r="N50" s="87"/>
      <c r="O50" s="87"/>
      <c r="P50" s="87"/>
      <c r="Q50" s="89"/>
      <c r="R50" s="89"/>
      <c r="S50" s="89"/>
      <c r="T50" s="89"/>
      <c r="U50" s="89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6"/>
      <c r="AI50" s="86"/>
      <c r="AJ50" s="5"/>
      <c r="AK50" s="5"/>
      <c r="AL50" s="5"/>
      <c r="AM50" s="5"/>
    </row>
    <row r="51" spans="1:39" ht="9.75" customHeight="1">
      <c r="A51" s="92" t="s">
        <v>55</v>
      </c>
      <c r="B51" s="93" t="str">
        <f>"103"</f>
        <v>103</v>
      </c>
      <c r="C51" s="90" t="s">
        <v>41</v>
      </c>
      <c r="D51" s="87" t="s">
        <v>14</v>
      </c>
      <c r="E51" s="87" t="s">
        <v>14</v>
      </c>
      <c r="F51" s="87" t="s">
        <v>14</v>
      </c>
      <c r="G51" s="87" t="s">
        <v>14</v>
      </c>
      <c r="H51" s="124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86" t="s">
        <v>14</v>
      </c>
      <c r="AI51" s="86" t="s">
        <v>14</v>
      </c>
      <c r="AJ51" s="5"/>
      <c r="AK51" s="5"/>
      <c r="AL51" s="5"/>
      <c r="AM51" s="5"/>
    </row>
    <row r="52" spans="1:39" ht="13.5" customHeight="1">
      <c r="A52" s="92"/>
      <c r="B52" s="93"/>
      <c r="C52" s="90"/>
      <c r="D52" s="87"/>
      <c r="E52" s="87"/>
      <c r="F52" s="87"/>
      <c r="G52" s="87"/>
      <c r="H52" s="124"/>
      <c r="I52" s="87"/>
      <c r="J52" s="87"/>
      <c r="K52" s="87"/>
      <c r="L52" s="87"/>
      <c r="M52" s="87"/>
      <c r="N52" s="87"/>
      <c r="O52" s="87"/>
      <c r="P52" s="87"/>
      <c r="Q52" s="89"/>
      <c r="R52" s="89"/>
      <c r="S52" s="89"/>
      <c r="T52" s="89"/>
      <c r="U52" s="89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6"/>
      <c r="AI52" s="86"/>
      <c r="AJ52" s="5"/>
      <c r="AK52" s="5"/>
      <c r="AL52" s="5"/>
      <c r="AM52" s="5"/>
    </row>
    <row r="53" spans="1:39" ht="12.75" customHeight="1">
      <c r="A53" s="92" t="s">
        <v>56</v>
      </c>
      <c r="B53" s="93" t="str">
        <f>"104"</f>
        <v>104</v>
      </c>
      <c r="C53" s="90" t="s">
        <v>41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99" t="s">
        <v>14</v>
      </c>
      <c r="AI53" s="86" t="s">
        <v>14</v>
      </c>
      <c r="AJ53" s="5"/>
      <c r="AK53" s="5"/>
      <c r="AL53" s="5"/>
      <c r="AM53" s="5"/>
    </row>
    <row r="54" spans="1:39" ht="10.5" customHeight="1">
      <c r="A54" s="92"/>
      <c r="B54" s="93"/>
      <c r="C54" s="90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100"/>
      <c r="AI54" s="86"/>
      <c r="AJ54" s="5"/>
      <c r="AK54" s="5"/>
      <c r="AL54" s="5"/>
      <c r="AM54" s="5"/>
    </row>
    <row r="55" spans="1:39" ht="10.5" customHeight="1">
      <c r="A55" s="92" t="s">
        <v>57</v>
      </c>
      <c r="B55" s="93" t="str">
        <f>"104"</f>
        <v>104</v>
      </c>
      <c r="C55" s="90" t="s">
        <v>41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88" t="s">
        <v>14</v>
      </c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99" t="s">
        <v>14</v>
      </c>
      <c r="AI55" s="86" t="s">
        <v>14</v>
      </c>
      <c r="AJ55" s="5"/>
      <c r="AK55" s="5"/>
      <c r="AL55" s="5"/>
      <c r="AM55" s="5"/>
    </row>
    <row r="56" spans="1:39" ht="10.5" customHeight="1">
      <c r="A56" s="92"/>
      <c r="B56" s="93"/>
      <c r="C56" s="9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100"/>
      <c r="AI56" s="86"/>
      <c r="AJ56" s="5"/>
      <c r="AK56" s="5"/>
      <c r="AL56" s="5"/>
      <c r="AM56" s="5"/>
    </row>
    <row r="57" spans="1:39" ht="9" customHeight="1">
      <c r="A57" s="92" t="s">
        <v>58</v>
      </c>
      <c r="B57" s="93" t="str">
        <f>"107"</f>
        <v>107</v>
      </c>
      <c r="C57" s="90" t="s">
        <v>41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99" t="s">
        <v>14</v>
      </c>
      <c r="AI57" s="86" t="s">
        <v>14</v>
      </c>
      <c r="AJ57" s="5"/>
      <c r="AK57" s="5"/>
      <c r="AL57" s="5"/>
      <c r="AM57" s="5"/>
    </row>
    <row r="58" spans="1:39" ht="15.75" customHeight="1">
      <c r="A58" s="92"/>
      <c r="B58" s="93"/>
      <c r="C58" s="9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100"/>
      <c r="AI58" s="86"/>
      <c r="AJ58" s="5"/>
      <c r="AK58" s="5"/>
      <c r="AL58" s="5"/>
      <c r="AM58" s="5"/>
    </row>
    <row r="59" spans="1:39" ht="12.6" customHeight="1">
      <c r="A59" s="92" t="s">
        <v>59</v>
      </c>
      <c r="B59" s="93" t="str">
        <f>"108"</f>
        <v>108</v>
      </c>
      <c r="C59" s="90" t="s">
        <v>41</v>
      </c>
      <c r="D59" s="87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87" t="s">
        <v>14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87" t="s">
        <v>14</v>
      </c>
      <c r="AI59" s="86" t="s">
        <v>14</v>
      </c>
      <c r="AJ59" s="5"/>
      <c r="AK59" s="5"/>
      <c r="AL59" s="5"/>
      <c r="AM59" s="5"/>
    </row>
    <row r="60" spans="1:39" ht="10.9" customHeight="1">
      <c r="A60" s="92"/>
      <c r="B60" s="93"/>
      <c r="C60" s="90"/>
      <c r="D60" s="87"/>
      <c r="E60" s="89"/>
      <c r="F60" s="89"/>
      <c r="G60" s="89"/>
      <c r="H60" s="89"/>
      <c r="I60" s="89"/>
      <c r="J60" s="89"/>
      <c r="K60" s="89"/>
      <c r="L60" s="89"/>
      <c r="M60" s="87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7"/>
      <c r="AI60" s="86"/>
      <c r="AJ60" s="5"/>
      <c r="AK60" s="5"/>
      <c r="AL60" s="5"/>
      <c r="AM60" s="5"/>
    </row>
    <row r="61" spans="1:39" ht="9.75" customHeight="1">
      <c r="A61" s="92" t="s">
        <v>60</v>
      </c>
      <c r="B61" s="93" t="str">
        <f>"111"</f>
        <v>111</v>
      </c>
      <c r="C61" s="90" t="s">
        <v>41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99" t="s">
        <v>14</v>
      </c>
      <c r="AI61" s="86" t="s">
        <v>14</v>
      </c>
      <c r="AJ61" s="5"/>
      <c r="AK61" s="5"/>
      <c r="AL61" s="5"/>
      <c r="AM61" s="5"/>
    </row>
    <row r="62" spans="1:39" ht="12" customHeight="1">
      <c r="A62" s="92"/>
      <c r="B62" s="93"/>
      <c r="C62" s="90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100"/>
      <c r="AI62" s="86"/>
      <c r="AJ62" s="5"/>
      <c r="AK62" s="5"/>
      <c r="AL62" s="5"/>
      <c r="AM62" s="5"/>
    </row>
    <row r="63" spans="1:39" ht="12" customHeight="1">
      <c r="A63" s="92" t="s">
        <v>61</v>
      </c>
      <c r="B63" s="93" t="str">
        <f>"115"</f>
        <v>115</v>
      </c>
      <c r="C63" s="90" t="s">
        <v>41</v>
      </c>
      <c r="D63" s="88" t="s">
        <v>14</v>
      </c>
      <c r="E63" s="88" t="s">
        <v>15</v>
      </c>
      <c r="F63" s="87" t="s">
        <v>14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 t="s">
        <v>14</v>
      </c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87" t="s">
        <v>14</v>
      </c>
      <c r="AI63" s="86" t="s">
        <v>14</v>
      </c>
      <c r="AJ63" s="5"/>
      <c r="AK63" s="5"/>
      <c r="AL63" s="5"/>
      <c r="AM63" s="5"/>
    </row>
    <row r="64" spans="1:39" ht="12" customHeight="1">
      <c r="A64" s="92"/>
      <c r="B64" s="93"/>
      <c r="C64" s="90"/>
      <c r="D64" s="89"/>
      <c r="E64" s="89"/>
      <c r="F64" s="87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7"/>
      <c r="AI64" s="86"/>
      <c r="AJ64" s="5"/>
      <c r="AK64" s="5"/>
      <c r="AL64" s="5"/>
      <c r="AM64" s="5"/>
    </row>
    <row r="65" spans="1:39" ht="11.25" customHeight="1">
      <c r="A65" s="92" t="s">
        <v>62</v>
      </c>
      <c r="B65" s="93">
        <v>116</v>
      </c>
      <c r="C65" s="90" t="s">
        <v>41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69">
        <v>0.18</v>
      </c>
      <c r="K65" s="87"/>
      <c r="L65" s="87"/>
      <c r="M65" s="87" t="s">
        <v>14</v>
      </c>
      <c r="N65" s="87" t="s">
        <v>14</v>
      </c>
      <c r="O65" s="87" t="s">
        <v>42</v>
      </c>
      <c r="P65" s="87" t="s">
        <v>14</v>
      </c>
      <c r="Q65" s="88" t="s">
        <v>14</v>
      </c>
      <c r="R65" s="88" t="s">
        <v>14</v>
      </c>
      <c r="S65" s="88" t="s">
        <v>14</v>
      </c>
      <c r="T65" s="88" t="s">
        <v>14</v>
      </c>
      <c r="U65" s="88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91">
        <v>6.0000000000000001E-3</v>
      </c>
      <c r="AI65" s="86" t="s">
        <v>14</v>
      </c>
      <c r="AJ65" s="5"/>
      <c r="AK65" s="5"/>
      <c r="AL65" s="5"/>
      <c r="AM65" s="5"/>
    </row>
    <row r="66" spans="1:39" ht="12" customHeight="1">
      <c r="A66" s="92"/>
      <c r="B66" s="93"/>
      <c r="C66" s="90"/>
      <c r="D66" s="87"/>
      <c r="E66" s="87"/>
      <c r="F66" s="87"/>
      <c r="G66" s="87"/>
      <c r="H66" s="87"/>
      <c r="I66" s="87"/>
      <c r="J66" s="69" t="s">
        <v>140</v>
      </c>
      <c r="K66" s="87"/>
      <c r="L66" s="87"/>
      <c r="M66" s="87"/>
      <c r="N66" s="87"/>
      <c r="O66" s="87"/>
      <c r="P66" s="87"/>
      <c r="Q66" s="89"/>
      <c r="R66" s="89"/>
      <c r="S66" s="89"/>
      <c r="T66" s="89"/>
      <c r="U66" s="89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1"/>
      <c r="AI66" s="86"/>
      <c r="AJ66" s="5"/>
      <c r="AK66" s="5"/>
      <c r="AL66" s="5"/>
      <c r="AM66" s="5"/>
    </row>
    <row r="67" spans="1:39" ht="12.75" customHeight="1">
      <c r="A67" s="92" t="s">
        <v>63</v>
      </c>
      <c r="B67" s="93" t="str">
        <f>"077"</f>
        <v>077</v>
      </c>
      <c r="C67" s="90" t="s">
        <v>41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8"/>
      <c r="R67" s="88" t="s">
        <v>14</v>
      </c>
      <c r="S67" s="88" t="s">
        <v>14</v>
      </c>
      <c r="T67" s="88" t="s">
        <v>14</v>
      </c>
      <c r="U67" s="88" t="s">
        <v>14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87" t="s">
        <v>14</v>
      </c>
      <c r="AI67" s="86" t="s">
        <v>14</v>
      </c>
      <c r="AJ67" s="5"/>
      <c r="AK67" s="5"/>
      <c r="AL67" s="5"/>
      <c r="AM67" s="5"/>
    </row>
    <row r="68" spans="1:39" ht="29.25" customHeight="1">
      <c r="A68" s="92"/>
      <c r="B68" s="93"/>
      <c r="C68" s="90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9"/>
      <c r="R68" s="89"/>
      <c r="S68" s="89"/>
      <c r="T68" s="89"/>
      <c r="U68" s="89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6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13" t="s">
        <v>66</v>
      </c>
      <c r="AI70" s="113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04" t="s">
        <v>22</v>
      </c>
      <c r="E71" s="104"/>
      <c r="F71" s="104"/>
      <c r="G71" s="104"/>
      <c r="H71" s="104"/>
      <c r="I71" s="104"/>
      <c r="J71" s="104" t="s">
        <v>108</v>
      </c>
      <c r="K71" s="104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104" t="s">
        <v>26</v>
      </c>
      <c r="AE71" s="104"/>
      <c r="AF71" s="104"/>
      <c r="AG71" s="104"/>
      <c r="AH71" s="114" t="s">
        <v>67</v>
      </c>
      <c r="AI71" s="114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04"/>
      <c r="E72" s="104"/>
      <c r="F72" s="104"/>
      <c r="G72" s="104"/>
      <c r="H72" s="104"/>
      <c r="I72" s="104"/>
      <c r="J72" s="104"/>
      <c r="K72" s="104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104"/>
      <c r="AE72" s="104"/>
      <c r="AF72" s="104"/>
      <c r="AG72" s="104"/>
      <c r="AH72" s="113" t="s">
        <v>28</v>
      </c>
      <c r="AI72" s="113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6" t="s">
        <v>115</v>
      </c>
      <c r="E73" s="116" t="s">
        <v>116</v>
      </c>
      <c r="F73" s="116" t="s">
        <v>111</v>
      </c>
      <c r="G73" s="104" t="s">
        <v>14</v>
      </c>
      <c r="H73" s="104" t="s">
        <v>14</v>
      </c>
      <c r="I73" s="104" t="s">
        <v>14</v>
      </c>
      <c r="J73" s="116" t="s">
        <v>136</v>
      </c>
      <c r="K73" s="104" t="s">
        <v>14</v>
      </c>
      <c r="L73" s="116" t="s">
        <v>112</v>
      </c>
      <c r="M73" s="116" t="s">
        <v>113</v>
      </c>
      <c r="N73" s="117" t="s">
        <v>117</v>
      </c>
      <c r="O73" s="117"/>
      <c r="P73" s="117" t="s">
        <v>110</v>
      </c>
      <c r="Q73" s="101" t="s">
        <v>34</v>
      </c>
      <c r="R73" s="101" t="s">
        <v>33</v>
      </c>
      <c r="S73" s="120" t="s">
        <v>14</v>
      </c>
      <c r="T73" s="120" t="s">
        <v>14</v>
      </c>
      <c r="U73" s="101" t="s">
        <v>131</v>
      </c>
      <c r="V73" s="103" t="s">
        <v>132</v>
      </c>
      <c r="W73" s="101"/>
      <c r="X73" s="101"/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6"/>
      <c r="E74" s="116"/>
      <c r="F74" s="116"/>
      <c r="G74" s="104"/>
      <c r="H74" s="104"/>
      <c r="I74" s="104"/>
      <c r="J74" s="116"/>
      <c r="K74" s="104"/>
      <c r="L74" s="116"/>
      <c r="M74" s="116"/>
      <c r="N74" s="117"/>
      <c r="O74" s="117"/>
      <c r="P74" s="117"/>
      <c r="Q74" s="102"/>
      <c r="R74" s="102"/>
      <c r="S74" s="121"/>
      <c r="T74" s="121"/>
      <c r="U74" s="102"/>
      <c r="V74" s="103"/>
      <c r="W74" s="102"/>
      <c r="X74" s="102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37</v>
      </c>
      <c r="AI74" s="115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6"/>
      <c r="E75" s="116"/>
      <c r="F75" s="116"/>
      <c r="G75" s="104"/>
      <c r="H75" s="104"/>
      <c r="I75" s="104"/>
      <c r="J75" s="116"/>
      <c r="K75" s="104"/>
      <c r="L75" s="116"/>
      <c r="M75" s="116"/>
      <c r="N75" s="117"/>
      <c r="O75" s="117"/>
      <c r="P75" s="117"/>
      <c r="Q75" s="103"/>
      <c r="R75" s="103"/>
      <c r="S75" s="105"/>
      <c r="T75" s="105"/>
      <c r="U75" s="103"/>
      <c r="V75" s="103"/>
      <c r="W75" s="103"/>
      <c r="X75" s="103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2" t="s">
        <v>68</v>
      </c>
      <c r="B77" s="93" t="str">
        <f>"117"</f>
        <v>117</v>
      </c>
      <c r="C77" s="90" t="s">
        <v>44</v>
      </c>
      <c r="D77" s="8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88" t="s">
        <v>14</v>
      </c>
      <c r="L77" s="60">
        <v>10</v>
      </c>
      <c r="M77" s="69">
        <v>2.5</v>
      </c>
      <c r="N77" s="60">
        <v>31.3</v>
      </c>
      <c r="O77" s="111" t="s">
        <v>119</v>
      </c>
      <c r="P77" s="88" t="s">
        <v>14</v>
      </c>
      <c r="Q77" s="88" t="s">
        <v>14</v>
      </c>
      <c r="R77" s="88" t="s">
        <v>14</v>
      </c>
      <c r="S77" s="88" t="s">
        <v>14</v>
      </c>
      <c r="T77" s="88" t="s">
        <v>14</v>
      </c>
      <c r="U77" s="108" t="s">
        <v>14</v>
      </c>
      <c r="V77" s="108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06">
        <v>1.4450000000000001</v>
      </c>
      <c r="AI77" s="99" t="s">
        <v>14</v>
      </c>
      <c r="AJ77" s="5"/>
      <c r="AK77" s="5"/>
      <c r="AL77" s="5"/>
      <c r="AM77" s="5"/>
    </row>
    <row r="78" spans="1:39" ht="10.5" customHeight="1">
      <c r="A78" s="92"/>
      <c r="B78" s="93"/>
      <c r="C78" s="90"/>
      <c r="D78" s="89"/>
      <c r="E78" s="109"/>
      <c r="F78" s="109"/>
      <c r="G78" s="109"/>
      <c r="H78" s="109"/>
      <c r="I78" s="109"/>
      <c r="J78" s="109"/>
      <c r="K78" s="89"/>
      <c r="L78" s="68" t="s">
        <v>141</v>
      </c>
      <c r="M78" s="69" t="s">
        <v>142</v>
      </c>
      <c r="N78" s="68" t="s">
        <v>143</v>
      </c>
      <c r="O78" s="112"/>
      <c r="P78" s="89"/>
      <c r="Q78" s="89"/>
      <c r="R78" s="89"/>
      <c r="S78" s="89"/>
      <c r="T78" s="89"/>
      <c r="U78" s="109"/>
      <c r="V78" s="10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07"/>
      <c r="AI78" s="100"/>
      <c r="AJ78" s="5"/>
      <c r="AK78" s="5"/>
      <c r="AL78" s="5"/>
      <c r="AM78" s="5"/>
    </row>
    <row r="79" spans="1:39" ht="14.25" customHeight="1">
      <c r="A79" s="92" t="s">
        <v>69</v>
      </c>
      <c r="B79" s="93" t="str">
        <f>"119"</f>
        <v>119</v>
      </c>
      <c r="C79" s="90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18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99" t="s">
        <v>14</v>
      </c>
      <c r="AI79" s="99" t="s">
        <v>14</v>
      </c>
      <c r="AJ79" s="5"/>
      <c r="AK79" s="5"/>
      <c r="AL79" s="5"/>
      <c r="AM79" s="5"/>
    </row>
    <row r="80" spans="1:39" ht="15" customHeight="1">
      <c r="A80" s="92"/>
      <c r="B80" s="93"/>
      <c r="C80" s="90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1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00"/>
      <c r="AI80" s="100"/>
      <c r="AJ80" s="5"/>
      <c r="AK80" s="5"/>
      <c r="AL80" s="5"/>
      <c r="AM80" s="5"/>
    </row>
    <row r="81" spans="1:39" ht="12.75" customHeight="1">
      <c r="A81" s="92" t="s">
        <v>70</v>
      </c>
      <c r="B81" s="93" t="str">
        <f>"123"</f>
        <v>123</v>
      </c>
      <c r="C81" s="93" t="s">
        <v>44</v>
      </c>
      <c r="D81" s="69">
        <v>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88" t="s">
        <v>14</v>
      </c>
      <c r="M81" s="88" t="s">
        <v>14</v>
      </c>
      <c r="N81" s="69">
        <v>11.3</v>
      </c>
      <c r="O81" s="111" t="s">
        <v>119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06">
        <v>0.504</v>
      </c>
      <c r="AI81" s="99" t="s">
        <v>14</v>
      </c>
      <c r="AJ81" s="5"/>
      <c r="AK81" s="5"/>
      <c r="AL81" s="5"/>
      <c r="AM81" s="5"/>
    </row>
    <row r="82" spans="1:39" ht="12" customHeight="1">
      <c r="A82" s="92"/>
      <c r="B82" s="93"/>
      <c r="C82" s="93"/>
      <c r="D82" s="69" t="s">
        <v>144</v>
      </c>
      <c r="E82" s="89"/>
      <c r="F82" s="89"/>
      <c r="G82" s="89"/>
      <c r="H82" s="89"/>
      <c r="I82" s="89"/>
      <c r="J82" s="89"/>
      <c r="K82" s="89"/>
      <c r="L82" s="89"/>
      <c r="M82" s="89"/>
      <c r="N82" s="69" t="s">
        <v>145</v>
      </c>
      <c r="O82" s="112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07"/>
      <c r="AI82" s="100"/>
      <c r="AJ82" s="5"/>
      <c r="AK82" s="5"/>
      <c r="AL82" s="5"/>
      <c r="AM82" s="5"/>
    </row>
    <row r="83" spans="1:39" ht="10.5" customHeight="1">
      <c r="A83" s="92" t="s">
        <v>71</v>
      </c>
      <c r="B83" s="93" t="str">
        <f>"124"</f>
        <v>124</v>
      </c>
      <c r="C83" s="90" t="s">
        <v>41</v>
      </c>
      <c r="D83" s="69">
        <v>5</v>
      </c>
      <c r="E83" s="69">
        <v>2.2999999999999998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111" t="s">
        <v>119</v>
      </c>
      <c r="N83" s="88" t="s">
        <v>14</v>
      </c>
      <c r="O83" s="88" t="s">
        <v>14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76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06">
        <v>0.24</v>
      </c>
      <c r="AI83" s="99" t="s">
        <v>14</v>
      </c>
      <c r="AJ83" s="5"/>
      <c r="AK83" s="5"/>
      <c r="AL83" s="5"/>
      <c r="AM83" s="5"/>
    </row>
    <row r="84" spans="1:39" ht="11.25" customHeight="1">
      <c r="A84" s="92"/>
      <c r="B84" s="93"/>
      <c r="C84" s="90"/>
      <c r="D84" s="69" t="s">
        <v>146</v>
      </c>
      <c r="E84" s="69" t="s">
        <v>147</v>
      </c>
      <c r="F84" s="89"/>
      <c r="G84" s="89"/>
      <c r="H84" s="89"/>
      <c r="I84" s="89"/>
      <c r="J84" s="89"/>
      <c r="K84" s="89"/>
      <c r="L84" s="89"/>
      <c r="M84" s="112"/>
      <c r="N84" s="89"/>
      <c r="O84" s="89"/>
      <c r="P84" s="89"/>
      <c r="Q84" s="89"/>
      <c r="R84" s="89"/>
      <c r="S84" s="89"/>
      <c r="T84" s="89"/>
      <c r="U84" s="77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07"/>
      <c r="AI84" s="100"/>
      <c r="AJ84" s="5"/>
      <c r="AK84" s="5"/>
      <c r="AL84" s="5"/>
      <c r="AM84" s="5"/>
    </row>
    <row r="85" spans="1:39" ht="11.25" customHeight="1">
      <c r="A85" s="92" t="s">
        <v>72</v>
      </c>
      <c r="B85" s="93" t="str">
        <f>"125"</f>
        <v>125</v>
      </c>
      <c r="C85" s="90" t="s">
        <v>41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88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88" t="s">
        <v>14</v>
      </c>
      <c r="V85" s="88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88" t="s">
        <v>14</v>
      </c>
      <c r="AH85" s="99" t="s">
        <v>14</v>
      </c>
      <c r="AI85" s="99" t="s">
        <v>14</v>
      </c>
      <c r="AJ85" s="5"/>
      <c r="AK85" s="5"/>
      <c r="AL85" s="5"/>
      <c r="AM85" s="5"/>
    </row>
    <row r="86" spans="1:39" ht="9.75" customHeight="1">
      <c r="A86" s="92"/>
      <c r="B86" s="93"/>
      <c r="C86" s="90"/>
      <c r="D86" s="98"/>
      <c r="E86" s="98"/>
      <c r="F86" s="98"/>
      <c r="G86" s="98"/>
      <c r="H86" s="98"/>
      <c r="I86" s="98"/>
      <c r="J86" s="98"/>
      <c r="K86" s="98"/>
      <c r="L86" s="98"/>
      <c r="M86" s="89"/>
      <c r="N86" s="98"/>
      <c r="O86" s="98"/>
      <c r="P86" s="98"/>
      <c r="Q86" s="98"/>
      <c r="R86" s="98"/>
      <c r="S86" s="98"/>
      <c r="T86" s="98"/>
      <c r="U86" s="89"/>
      <c r="V86" s="89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89"/>
      <c r="AH86" s="100"/>
      <c r="AI86" s="100"/>
      <c r="AJ86" s="5"/>
      <c r="AK86" s="5"/>
      <c r="AL86" s="5"/>
      <c r="AM86" s="5"/>
    </row>
    <row r="87" spans="1:39" ht="12" customHeight="1">
      <c r="A87" s="92" t="s">
        <v>73</v>
      </c>
      <c r="B87" s="93" t="str">
        <f>"126"</f>
        <v>126</v>
      </c>
      <c r="C87" s="90" t="s">
        <v>74</v>
      </c>
      <c r="D87" s="88" t="s">
        <v>14</v>
      </c>
      <c r="E87" s="71">
        <v>25</v>
      </c>
      <c r="F87" s="65">
        <v>110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76"/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06">
        <v>5.726</v>
      </c>
      <c r="AI87" s="99" t="s">
        <v>14</v>
      </c>
      <c r="AJ87" s="5"/>
      <c r="AK87" s="5"/>
      <c r="AL87" s="5"/>
      <c r="AM87" s="5"/>
    </row>
    <row r="88" spans="1:39" ht="12" customHeight="1">
      <c r="A88" s="92"/>
      <c r="B88" s="93"/>
      <c r="C88" s="90"/>
      <c r="D88" s="89"/>
      <c r="E88" s="71" t="s">
        <v>148</v>
      </c>
      <c r="F88" s="66" t="s">
        <v>149</v>
      </c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77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07"/>
      <c r="AI88" s="100"/>
      <c r="AJ88" s="5"/>
      <c r="AK88" s="5"/>
      <c r="AL88" s="5"/>
      <c r="AM88" s="5"/>
    </row>
    <row r="89" spans="1:39" ht="13.5" customHeight="1">
      <c r="A89" s="110" t="s">
        <v>75</v>
      </c>
      <c r="B89" s="93" t="str">
        <f>"130"</f>
        <v>130</v>
      </c>
      <c r="C89" s="90" t="s">
        <v>41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88" t="s">
        <v>14</v>
      </c>
      <c r="L89" s="60">
        <v>16</v>
      </c>
      <c r="M89" s="88" t="s">
        <v>14</v>
      </c>
      <c r="N89" s="88" t="s">
        <v>14</v>
      </c>
      <c r="O89" s="111" t="s">
        <v>119</v>
      </c>
      <c r="P89" s="88" t="s">
        <v>14</v>
      </c>
      <c r="Q89" s="88" t="s">
        <v>14</v>
      </c>
      <c r="R89" s="88" t="s">
        <v>14</v>
      </c>
      <c r="S89" s="88" t="s">
        <v>14</v>
      </c>
      <c r="T89" s="88" t="s">
        <v>14</v>
      </c>
      <c r="U89" s="88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88" t="s">
        <v>14</v>
      </c>
      <c r="AH89" s="106">
        <v>0.52800000000000002</v>
      </c>
      <c r="AI89" s="99" t="s">
        <v>14</v>
      </c>
      <c r="AJ89" s="5"/>
      <c r="AK89" s="5"/>
      <c r="AL89" s="5"/>
      <c r="AM89" s="5"/>
    </row>
    <row r="90" spans="1:39" ht="12.6" customHeight="1">
      <c r="A90" s="110"/>
      <c r="B90" s="93"/>
      <c r="C90" s="90"/>
      <c r="D90" s="98"/>
      <c r="E90" s="98"/>
      <c r="F90" s="98"/>
      <c r="G90" s="98"/>
      <c r="H90" s="98"/>
      <c r="I90" s="98"/>
      <c r="J90" s="98"/>
      <c r="K90" s="89"/>
      <c r="L90" s="68" t="s">
        <v>150</v>
      </c>
      <c r="M90" s="89"/>
      <c r="N90" s="89"/>
      <c r="O90" s="112"/>
      <c r="P90" s="89"/>
      <c r="Q90" s="89"/>
      <c r="R90" s="89"/>
      <c r="S90" s="89"/>
      <c r="T90" s="89"/>
      <c r="U90" s="89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89"/>
      <c r="AH90" s="107"/>
      <c r="AI90" s="100"/>
      <c r="AJ90" s="5"/>
      <c r="AK90" s="5"/>
      <c r="AL90" s="5"/>
      <c r="AM90" s="5"/>
    </row>
    <row r="91" spans="1:39" ht="13.5" customHeight="1">
      <c r="A91" s="110" t="s">
        <v>76</v>
      </c>
      <c r="B91" s="93" t="str">
        <f>"132"</f>
        <v>132</v>
      </c>
      <c r="C91" s="90" t="s">
        <v>41</v>
      </c>
      <c r="D91" s="60">
        <v>13</v>
      </c>
      <c r="E91" s="71">
        <v>2.2999999999999998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88" t="s">
        <v>14</v>
      </c>
      <c r="L91" s="88" t="s">
        <v>14</v>
      </c>
      <c r="M91" s="88" t="s">
        <v>14</v>
      </c>
      <c r="N91" s="88" t="s">
        <v>14</v>
      </c>
      <c r="O91" s="111" t="s">
        <v>119</v>
      </c>
      <c r="P91" s="88" t="s">
        <v>14</v>
      </c>
      <c r="Q91" s="88" t="s">
        <v>14</v>
      </c>
      <c r="R91" s="88" t="s">
        <v>14</v>
      </c>
      <c r="S91" s="88" t="s">
        <v>14</v>
      </c>
      <c r="T91" s="88" t="s">
        <v>14</v>
      </c>
      <c r="U91" s="88" t="s">
        <v>14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88" t="s">
        <v>14</v>
      </c>
      <c r="AH91" s="106">
        <v>0.504</v>
      </c>
      <c r="AI91" s="99" t="s">
        <v>14</v>
      </c>
      <c r="AJ91" s="5"/>
      <c r="AK91" s="5"/>
      <c r="AL91" s="5"/>
      <c r="AM91" s="5"/>
    </row>
    <row r="92" spans="1:39" ht="15" customHeight="1">
      <c r="A92" s="110"/>
      <c r="B92" s="93"/>
      <c r="C92" s="90"/>
      <c r="D92" s="68" t="s">
        <v>151</v>
      </c>
      <c r="E92" s="71" t="s">
        <v>147</v>
      </c>
      <c r="F92" s="98"/>
      <c r="G92" s="98"/>
      <c r="H92" s="98"/>
      <c r="I92" s="98"/>
      <c r="J92" s="98"/>
      <c r="K92" s="89"/>
      <c r="L92" s="89"/>
      <c r="M92" s="89"/>
      <c r="N92" s="89"/>
      <c r="O92" s="112"/>
      <c r="P92" s="89"/>
      <c r="Q92" s="89"/>
      <c r="R92" s="89"/>
      <c r="S92" s="89"/>
      <c r="T92" s="89"/>
      <c r="U92" s="89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89"/>
      <c r="AH92" s="107"/>
      <c r="AI92" s="100"/>
      <c r="AJ92" s="5"/>
      <c r="AK92" s="5"/>
      <c r="AL92" s="5"/>
      <c r="AM92" s="5"/>
    </row>
    <row r="93" spans="1:39" ht="12.75" customHeight="1">
      <c r="A93" s="92" t="s">
        <v>77</v>
      </c>
      <c r="B93" s="93" t="str">
        <f>"134"</f>
        <v>134</v>
      </c>
      <c r="C93" s="90" t="s">
        <v>41</v>
      </c>
      <c r="D93" s="87" t="s">
        <v>14</v>
      </c>
      <c r="E93" s="87" t="s">
        <v>14</v>
      </c>
      <c r="F93" s="87" t="s">
        <v>14</v>
      </c>
      <c r="G93" s="87" t="s">
        <v>14</v>
      </c>
      <c r="H93" s="87" t="s">
        <v>14</v>
      </c>
      <c r="I93" s="87" t="s">
        <v>14</v>
      </c>
      <c r="J93" s="87" t="s">
        <v>14</v>
      </c>
      <c r="K93" s="87" t="s">
        <v>14</v>
      </c>
      <c r="L93" s="87" t="s">
        <v>14</v>
      </c>
      <c r="M93" s="72">
        <v>136.5</v>
      </c>
      <c r="N93" s="160" t="s">
        <v>119</v>
      </c>
      <c r="O93" s="90" t="s">
        <v>14</v>
      </c>
      <c r="P93" s="90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0" t="s">
        <v>14</v>
      </c>
      <c r="W93" s="90" t="s">
        <v>14</v>
      </c>
      <c r="X93" s="90" t="s">
        <v>14</v>
      </c>
      <c r="Y93" s="90" t="s">
        <v>14</v>
      </c>
      <c r="Z93" s="90" t="s">
        <v>14</v>
      </c>
      <c r="AA93" s="90" t="s">
        <v>14</v>
      </c>
      <c r="AB93" s="90" t="s">
        <v>14</v>
      </c>
      <c r="AC93" s="90" t="s">
        <v>14</v>
      </c>
      <c r="AD93" s="90" t="s">
        <v>14</v>
      </c>
      <c r="AE93" s="90" t="s">
        <v>14</v>
      </c>
      <c r="AF93" s="90" t="s">
        <v>14</v>
      </c>
      <c r="AG93" s="87" t="s">
        <v>14</v>
      </c>
      <c r="AH93" s="91">
        <v>4.5039999999999996</v>
      </c>
      <c r="AI93" s="86" t="s">
        <v>14</v>
      </c>
      <c r="AJ93" s="5"/>
      <c r="AK93" s="5"/>
      <c r="AL93" s="5"/>
      <c r="AM93" s="5"/>
    </row>
    <row r="94" spans="1:39" ht="10.5" customHeight="1">
      <c r="A94" s="92"/>
      <c r="B94" s="93"/>
      <c r="C94" s="90"/>
      <c r="D94" s="87"/>
      <c r="E94" s="87"/>
      <c r="F94" s="87"/>
      <c r="G94" s="87"/>
      <c r="H94" s="87"/>
      <c r="I94" s="87"/>
      <c r="J94" s="87"/>
      <c r="K94" s="87"/>
      <c r="L94" s="87"/>
      <c r="M94" s="69" t="s">
        <v>152</v>
      </c>
      <c r="N94" s="161"/>
      <c r="O94" s="90"/>
      <c r="P94" s="90"/>
      <c r="Q94" s="98"/>
      <c r="R94" s="98"/>
      <c r="S94" s="98"/>
      <c r="T94" s="98"/>
      <c r="U94" s="98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87"/>
      <c r="AH94" s="91"/>
      <c r="AI94" s="86"/>
      <c r="AJ94" s="5"/>
      <c r="AK94" s="5"/>
      <c r="AL94" s="5"/>
      <c r="AM94" s="5"/>
    </row>
    <row r="95" spans="1:39" ht="13.5" customHeight="1">
      <c r="A95" s="92" t="s">
        <v>78</v>
      </c>
      <c r="B95" s="93" t="str">
        <f>"137"</f>
        <v>137</v>
      </c>
      <c r="C95" s="90" t="s">
        <v>41</v>
      </c>
      <c r="D95" s="87" t="s">
        <v>14</v>
      </c>
      <c r="E95" s="87" t="s">
        <v>14</v>
      </c>
      <c r="F95" s="87" t="s">
        <v>14</v>
      </c>
      <c r="G95" s="87" t="s">
        <v>14</v>
      </c>
      <c r="H95" s="87" t="s">
        <v>14</v>
      </c>
      <c r="I95" s="87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87" t="s">
        <v>14</v>
      </c>
      <c r="O95" s="87" t="s">
        <v>14</v>
      </c>
      <c r="P95" s="87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86" t="s">
        <v>14</v>
      </c>
      <c r="AI95" s="86" t="s">
        <v>14</v>
      </c>
      <c r="AJ95" s="5"/>
      <c r="AK95" s="5"/>
      <c r="AL95" s="5"/>
      <c r="AM95" s="5"/>
    </row>
    <row r="96" spans="1:39" ht="11.25" customHeight="1">
      <c r="A96" s="92"/>
      <c r="B96" s="93"/>
      <c r="C96" s="90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9"/>
      <c r="R96" s="89"/>
      <c r="S96" s="89"/>
      <c r="T96" s="89"/>
      <c r="U96" s="89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6"/>
      <c r="AI96" s="86"/>
      <c r="AJ96" s="5"/>
      <c r="AK96" s="5"/>
      <c r="AL96" s="5"/>
      <c r="AM96" s="5"/>
    </row>
    <row r="97" spans="1:39" ht="11.25" customHeight="1">
      <c r="A97" s="92" t="s">
        <v>35</v>
      </c>
      <c r="B97" s="93" t="str">
        <f>"144"</f>
        <v>144</v>
      </c>
      <c r="C97" s="90" t="s">
        <v>41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5">
        <v>50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6">
        <v>1.55</v>
      </c>
      <c r="AI97" s="86" t="s">
        <v>14</v>
      </c>
      <c r="AJ97" s="5"/>
      <c r="AK97" s="5"/>
      <c r="AL97" s="5"/>
      <c r="AM97" s="5"/>
    </row>
    <row r="98" spans="1:39" ht="11.25" customHeight="1">
      <c r="A98" s="92"/>
      <c r="B98" s="93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87"/>
      <c r="N98" s="87"/>
      <c r="O98" s="87"/>
      <c r="P98" s="87"/>
      <c r="Q98" s="89"/>
      <c r="R98" s="89"/>
      <c r="S98" s="89"/>
      <c r="T98" s="89"/>
      <c r="U98" s="89"/>
      <c r="V98" s="85" t="s">
        <v>153</v>
      </c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6"/>
      <c r="AI98" s="86"/>
      <c r="AJ98" s="5"/>
      <c r="AK98" s="5"/>
      <c r="AL98" s="5"/>
      <c r="AM98" s="5"/>
    </row>
    <row r="99" spans="1:39" ht="11.25" customHeight="1">
      <c r="A99" s="92" t="s">
        <v>79</v>
      </c>
      <c r="B99" s="93" t="str">
        <f>"151"</f>
        <v>151</v>
      </c>
      <c r="C99" s="90" t="s">
        <v>41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14</v>
      </c>
      <c r="L99" s="90" t="s">
        <v>14</v>
      </c>
      <c r="M99" s="87" t="s">
        <v>14</v>
      </c>
      <c r="N99" s="90" t="s">
        <v>14</v>
      </c>
      <c r="O99" s="90" t="s">
        <v>14</v>
      </c>
      <c r="P99" s="90" t="s">
        <v>14</v>
      </c>
      <c r="Q99" s="97" t="s">
        <v>14</v>
      </c>
      <c r="R99" s="97" t="s">
        <v>14</v>
      </c>
      <c r="S99" s="97" t="s">
        <v>14</v>
      </c>
      <c r="T99" s="88" t="s">
        <v>14</v>
      </c>
      <c r="U99" s="88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87" t="s">
        <v>14</v>
      </c>
      <c r="AH99" s="99" t="s">
        <v>14</v>
      </c>
      <c r="AI99" s="86" t="s">
        <v>14</v>
      </c>
      <c r="AJ99" s="5"/>
      <c r="AK99" s="5"/>
      <c r="AL99" s="5"/>
      <c r="AM99" s="5"/>
    </row>
    <row r="100" spans="1:39" ht="11.25" customHeight="1">
      <c r="A100" s="92"/>
      <c r="B100" s="93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87"/>
      <c r="N100" s="90"/>
      <c r="O100" s="90"/>
      <c r="P100" s="90"/>
      <c r="Q100" s="98"/>
      <c r="R100" s="98"/>
      <c r="S100" s="98"/>
      <c r="T100" s="89"/>
      <c r="U100" s="8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87"/>
      <c r="AH100" s="100"/>
      <c r="AI100" s="86"/>
      <c r="AJ100" s="5"/>
      <c r="AK100" s="5"/>
      <c r="AL100" s="5"/>
      <c r="AM100" s="5"/>
    </row>
    <row r="101" spans="1:39" ht="12" customHeight="1">
      <c r="A101" s="92" t="s">
        <v>80</v>
      </c>
      <c r="B101" s="93">
        <v>156</v>
      </c>
      <c r="C101" s="90" t="s">
        <v>41</v>
      </c>
      <c r="D101" s="87" t="s">
        <v>14</v>
      </c>
      <c r="E101" s="87" t="s">
        <v>14</v>
      </c>
      <c r="F101" s="87" t="s">
        <v>14</v>
      </c>
      <c r="G101" s="87" t="s">
        <v>14</v>
      </c>
      <c r="H101" s="87" t="s">
        <v>14</v>
      </c>
      <c r="I101" s="87" t="s">
        <v>14</v>
      </c>
      <c r="J101" s="87" t="s">
        <v>14</v>
      </c>
      <c r="K101" s="87" t="s">
        <v>14</v>
      </c>
      <c r="L101" s="87" t="s">
        <v>14</v>
      </c>
      <c r="M101" s="87" t="s">
        <v>14</v>
      </c>
      <c r="N101" s="90" t="s">
        <v>14</v>
      </c>
      <c r="O101" s="90" t="s">
        <v>14</v>
      </c>
      <c r="P101" s="90" t="s">
        <v>14</v>
      </c>
      <c r="Q101" s="97" t="s">
        <v>14</v>
      </c>
      <c r="R101" s="97" t="s">
        <v>14</v>
      </c>
      <c r="S101" s="97" t="s">
        <v>14</v>
      </c>
      <c r="T101" s="88" t="s">
        <v>14</v>
      </c>
      <c r="U101" s="111" t="s">
        <v>119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87" t="s">
        <v>14</v>
      </c>
      <c r="AH101" s="86" t="s">
        <v>119</v>
      </c>
      <c r="AI101" s="86" t="s">
        <v>14</v>
      </c>
      <c r="AJ101" s="5"/>
      <c r="AK101" s="5"/>
      <c r="AL101" s="5"/>
      <c r="AM101" s="5"/>
    </row>
    <row r="102" spans="1:39" ht="12" customHeight="1">
      <c r="A102" s="92"/>
      <c r="B102" s="93"/>
      <c r="C102" s="90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90"/>
      <c r="O102" s="90"/>
      <c r="P102" s="90"/>
      <c r="Q102" s="98"/>
      <c r="R102" s="98"/>
      <c r="S102" s="98"/>
      <c r="T102" s="89"/>
      <c r="U102" s="15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87"/>
      <c r="AH102" s="86"/>
      <c r="AI102" s="86"/>
      <c r="AJ102" s="5"/>
      <c r="AK102" s="5"/>
      <c r="AL102" s="5"/>
      <c r="AM102" s="5"/>
    </row>
    <row r="103" spans="1:39" ht="13.5" customHeight="1">
      <c r="A103" s="92" t="s">
        <v>81</v>
      </c>
      <c r="B103" s="93" t="str">
        <f>"092"</f>
        <v>092</v>
      </c>
      <c r="C103" s="90" t="s">
        <v>74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7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3">
        <v>180</v>
      </c>
      <c r="V103" s="90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1">
        <v>7</v>
      </c>
      <c r="AI103" s="86" t="s">
        <v>14</v>
      </c>
      <c r="AJ103" s="5"/>
      <c r="AK103" s="5"/>
      <c r="AL103" s="5"/>
      <c r="AM103" s="5"/>
    </row>
    <row r="104" spans="1:39" ht="13.5" customHeight="1">
      <c r="A104" s="92"/>
      <c r="B104" s="93"/>
      <c r="C104" s="90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9"/>
      <c r="R104" s="89"/>
      <c r="S104" s="89"/>
      <c r="T104" s="89"/>
      <c r="U104" s="84" t="s">
        <v>154</v>
      </c>
      <c r="V104" s="90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1"/>
      <c r="AI104" s="86"/>
      <c r="AJ104" s="5"/>
      <c r="AK104" s="5"/>
      <c r="AL104" s="5"/>
      <c r="AM104" s="5"/>
    </row>
    <row r="105" spans="1:39" ht="12.75" customHeight="1">
      <c r="A105" s="92" t="s">
        <v>82</v>
      </c>
      <c r="B105" s="93" t="str">
        <f>"163"</f>
        <v>163</v>
      </c>
      <c r="C105" s="90" t="s">
        <v>41</v>
      </c>
      <c r="D105" s="111" t="s">
        <v>119</v>
      </c>
      <c r="E105" s="69">
        <v>4</v>
      </c>
      <c r="F105" s="60">
        <v>10</v>
      </c>
      <c r="G105" s="87" t="s">
        <v>14</v>
      </c>
      <c r="H105" s="87" t="s">
        <v>14</v>
      </c>
      <c r="I105" s="87" t="s">
        <v>14</v>
      </c>
      <c r="J105" s="69"/>
      <c r="K105" s="87" t="s">
        <v>14</v>
      </c>
      <c r="L105" s="87" t="s">
        <v>14</v>
      </c>
      <c r="M105" s="87" t="s">
        <v>14</v>
      </c>
      <c r="N105" s="69">
        <v>1.8</v>
      </c>
      <c r="O105" s="111" t="s">
        <v>119</v>
      </c>
      <c r="P105" s="60">
        <v>20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88" t="s">
        <v>14</v>
      </c>
      <c r="V105" s="60"/>
      <c r="W105" s="87" t="s">
        <v>14</v>
      </c>
      <c r="X105" s="69"/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106">
        <v>2.105</v>
      </c>
      <c r="AI105" s="86" t="s">
        <v>14</v>
      </c>
      <c r="AJ105" s="5"/>
      <c r="AK105" s="5"/>
      <c r="AL105" s="5"/>
      <c r="AM105" s="5"/>
    </row>
    <row r="106" spans="1:39" ht="13.5" customHeight="1">
      <c r="A106" s="92"/>
      <c r="B106" s="93"/>
      <c r="C106" s="90"/>
      <c r="D106" s="112"/>
      <c r="E106" s="69" t="s">
        <v>144</v>
      </c>
      <c r="F106" s="68" t="s">
        <v>141</v>
      </c>
      <c r="G106" s="87"/>
      <c r="H106" s="87"/>
      <c r="I106" s="87"/>
      <c r="J106" s="69"/>
      <c r="K106" s="87"/>
      <c r="L106" s="87"/>
      <c r="M106" s="87"/>
      <c r="N106" s="69" t="s">
        <v>155</v>
      </c>
      <c r="O106" s="112"/>
      <c r="P106" s="68" t="s">
        <v>156</v>
      </c>
      <c r="Q106" s="89"/>
      <c r="R106" s="89"/>
      <c r="S106" s="89"/>
      <c r="T106" s="89"/>
      <c r="U106" s="89"/>
      <c r="V106" s="78"/>
      <c r="W106" s="87"/>
      <c r="X106" s="69"/>
      <c r="Y106" s="87"/>
      <c r="Z106" s="87"/>
      <c r="AA106" s="87"/>
      <c r="AB106" s="87"/>
      <c r="AC106" s="87"/>
      <c r="AD106" s="87"/>
      <c r="AE106" s="87"/>
      <c r="AF106" s="87"/>
      <c r="AG106" s="87"/>
      <c r="AH106" s="107"/>
      <c r="AI106" s="91"/>
      <c r="AJ106" s="5"/>
      <c r="AK106" s="5"/>
      <c r="AL106" s="5"/>
      <c r="AM106" s="5"/>
    </row>
    <row r="107" spans="1:39" ht="13.5" customHeight="1">
      <c r="A107" s="92" t="s">
        <v>83</v>
      </c>
      <c r="B107" s="93" t="str">
        <f>"164"</f>
        <v>164</v>
      </c>
      <c r="C107" s="90" t="s">
        <v>41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87" t="s">
        <v>14</v>
      </c>
      <c r="M107" s="87" t="s">
        <v>14</v>
      </c>
      <c r="N107" s="69">
        <v>143.5</v>
      </c>
      <c r="O107" s="87" t="s">
        <v>14</v>
      </c>
      <c r="P107" s="87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91">
        <v>4.7350000000000003</v>
      </c>
      <c r="AI107" s="86" t="s">
        <v>14</v>
      </c>
      <c r="AJ107" s="5"/>
      <c r="AK107" s="5"/>
      <c r="AL107" s="5"/>
      <c r="AM107" s="5"/>
    </row>
    <row r="108" spans="1:39" ht="9" customHeight="1">
      <c r="A108" s="92"/>
      <c r="B108" s="93"/>
      <c r="C108" s="90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69" t="s">
        <v>157</v>
      </c>
      <c r="O108" s="87"/>
      <c r="P108" s="87"/>
      <c r="Q108" s="89"/>
      <c r="R108" s="89"/>
      <c r="S108" s="89"/>
      <c r="T108" s="89"/>
      <c r="U108" s="89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91"/>
      <c r="AI108" s="86"/>
      <c r="AJ108" s="5"/>
      <c r="AK108" s="5"/>
      <c r="AL108" s="5"/>
      <c r="AM108" s="5"/>
    </row>
    <row r="109" spans="1:39" ht="13.5" customHeight="1">
      <c r="A109" s="95" t="s">
        <v>114</v>
      </c>
      <c r="B109" s="87" t="s">
        <v>14</v>
      </c>
      <c r="C109" s="90" t="s">
        <v>41</v>
      </c>
      <c r="D109" s="111"/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87" t="s">
        <v>14</v>
      </c>
      <c r="N109" s="87" t="s">
        <v>14</v>
      </c>
      <c r="O109" s="87" t="s">
        <v>14</v>
      </c>
      <c r="P109" s="87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6" t="s">
        <v>14</v>
      </c>
      <c r="AH109" s="86"/>
      <c r="AI109" s="86" t="s">
        <v>14</v>
      </c>
      <c r="AJ109" s="5"/>
      <c r="AK109" s="5"/>
      <c r="AL109" s="5"/>
      <c r="AM109" s="5"/>
    </row>
    <row r="110" spans="1:39" ht="15" customHeight="1">
      <c r="A110" s="96"/>
      <c r="B110" s="87"/>
      <c r="C110" s="90"/>
      <c r="D110" s="112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9"/>
      <c r="R110" s="89"/>
      <c r="S110" s="89"/>
      <c r="T110" s="89"/>
      <c r="U110" s="89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6"/>
      <c r="AH110" s="86"/>
      <c r="AI110" s="86"/>
      <c r="AJ110" s="5"/>
      <c r="AK110" s="5"/>
      <c r="AL110" s="5"/>
      <c r="AM110" s="5"/>
    </row>
    <row r="111" spans="1:39" ht="15" customHeight="1">
      <c r="A111" s="92" t="s">
        <v>84</v>
      </c>
      <c r="B111" s="93" t="str">
        <f>"170"</f>
        <v>170</v>
      </c>
      <c r="C111" s="90" t="s">
        <v>41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14</v>
      </c>
      <c r="L111" s="65">
        <v>8</v>
      </c>
      <c r="M111" s="87" t="s">
        <v>14</v>
      </c>
      <c r="N111" s="87" t="s">
        <v>14</v>
      </c>
      <c r="O111" s="87" t="s">
        <v>14</v>
      </c>
      <c r="P111" s="87" t="s">
        <v>14</v>
      </c>
      <c r="Q111" s="88" t="s">
        <v>14</v>
      </c>
      <c r="R111" s="88" t="s">
        <v>14</v>
      </c>
      <c r="S111" s="88" t="s">
        <v>14</v>
      </c>
      <c r="T111" s="88" t="s">
        <v>14</v>
      </c>
      <c r="U111" s="88" t="s">
        <v>14</v>
      </c>
      <c r="V111" s="87" t="s">
        <v>14</v>
      </c>
      <c r="W111" s="87" t="s">
        <v>14</v>
      </c>
      <c r="X111" s="87" t="s">
        <v>14</v>
      </c>
      <c r="Y111" s="87" t="s">
        <v>14</v>
      </c>
      <c r="Z111" s="87" t="s">
        <v>14</v>
      </c>
      <c r="AA111" s="87" t="s">
        <v>14</v>
      </c>
      <c r="AB111" s="87" t="s">
        <v>14</v>
      </c>
      <c r="AC111" s="87" t="s">
        <v>14</v>
      </c>
      <c r="AD111" s="87" t="s">
        <v>14</v>
      </c>
      <c r="AE111" s="87" t="s">
        <v>14</v>
      </c>
      <c r="AF111" s="87" t="s">
        <v>14</v>
      </c>
      <c r="AG111" s="86" t="s">
        <v>14</v>
      </c>
      <c r="AH111" s="91">
        <v>0.26400000000000001</v>
      </c>
      <c r="AI111" s="86" t="s">
        <v>14</v>
      </c>
      <c r="AJ111" s="5"/>
      <c r="AK111" s="5"/>
      <c r="AL111" s="5"/>
      <c r="AM111" s="5"/>
    </row>
    <row r="112" spans="1:39" ht="10.5" customHeight="1">
      <c r="A112" s="92"/>
      <c r="B112" s="93"/>
      <c r="C112" s="90"/>
      <c r="D112" s="90"/>
      <c r="E112" s="90"/>
      <c r="F112" s="90"/>
      <c r="G112" s="90"/>
      <c r="H112" s="90"/>
      <c r="I112" s="90"/>
      <c r="J112" s="90"/>
      <c r="K112" s="90"/>
      <c r="L112" s="66" t="s">
        <v>158</v>
      </c>
      <c r="M112" s="87"/>
      <c r="N112" s="87"/>
      <c r="O112" s="87"/>
      <c r="P112" s="87"/>
      <c r="Q112" s="89"/>
      <c r="R112" s="89"/>
      <c r="S112" s="89"/>
      <c r="T112" s="89"/>
      <c r="U112" s="89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6"/>
      <c r="AH112" s="91"/>
      <c r="AI112" s="86"/>
      <c r="AJ112" s="5" t="s">
        <v>85</v>
      </c>
      <c r="AK112" s="5"/>
      <c r="AL112" s="5"/>
      <c r="AM112" s="5"/>
    </row>
    <row r="113" spans="1:39" ht="10.5" customHeight="1">
      <c r="A113" s="92" t="s">
        <v>32</v>
      </c>
      <c r="B113" s="93" t="str">
        <f>"172"</f>
        <v>172</v>
      </c>
      <c r="C113" s="90" t="s">
        <v>74</v>
      </c>
      <c r="D113" s="87" t="s">
        <v>14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111"/>
      <c r="K113" s="87" t="s">
        <v>14</v>
      </c>
      <c r="L113" s="87" t="s">
        <v>14</v>
      </c>
      <c r="M113" s="87" t="s">
        <v>14</v>
      </c>
      <c r="N113" s="90" t="s">
        <v>14</v>
      </c>
      <c r="O113" s="90" t="s">
        <v>14</v>
      </c>
      <c r="P113" s="90" t="s">
        <v>14</v>
      </c>
      <c r="Q113" s="97" t="s">
        <v>14</v>
      </c>
      <c r="R113" s="97" t="s">
        <v>14</v>
      </c>
      <c r="S113" s="97" t="s">
        <v>14</v>
      </c>
      <c r="T113" s="88" t="s">
        <v>14</v>
      </c>
      <c r="U113" s="97" t="s">
        <v>14</v>
      </c>
      <c r="V113" s="87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86" t="s">
        <v>14</v>
      </c>
      <c r="AH113" s="86" t="s">
        <v>119</v>
      </c>
      <c r="AI113" s="86" t="s">
        <v>14</v>
      </c>
      <c r="AJ113" s="5"/>
      <c r="AK113" s="5"/>
      <c r="AL113" s="5"/>
      <c r="AM113" s="5"/>
    </row>
    <row r="114" spans="1:39" ht="8.25" customHeight="1">
      <c r="A114" s="92"/>
      <c r="B114" s="93"/>
      <c r="C114" s="90"/>
      <c r="D114" s="87"/>
      <c r="E114" s="87"/>
      <c r="F114" s="87"/>
      <c r="G114" s="87"/>
      <c r="H114" s="87"/>
      <c r="I114" s="87"/>
      <c r="J114" s="112"/>
      <c r="K114" s="87"/>
      <c r="L114" s="87"/>
      <c r="M114" s="87"/>
      <c r="N114" s="90"/>
      <c r="O114" s="90"/>
      <c r="P114" s="90"/>
      <c r="Q114" s="98"/>
      <c r="R114" s="98"/>
      <c r="S114" s="98"/>
      <c r="T114" s="89"/>
      <c r="U114" s="98"/>
      <c r="V114" s="87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86"/>
      <c r="AH114" s="86"/>
      <c r="AI114" s="86"/>
      <c r="AJ114" s="5"/>
      <c r="AK114" s="5"/>
      <c r="AL114" s="5"/>
      <c r="AM114" s="5"/>
    </row>
    <row r="115" spans="1:39" ht="13.5" customHeight="1">
      <c r="A115" s="92" t="s">
        <v>86</v>
      </c>
      <c r="B115" s="93" t="str">
        <f>"174"</f>
        <v>174</v>
      </c>
      <c r="C115" s="90" t="s">
        <v>41</v>
      </c>
      <c r="D115" s="60">
        <v>0.2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60">
        <v>0.4</v>
      </c>
      <c r="M115" s="60">
        <v>2</v>
      </c>
      <c r="N115" s="60">
        <v>1.3</v>
      </c>
      <c r="O115" s="111" t="s">
        <v>119</v>
      </c>
      <c r="P115" s="87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6" t="s">
        <v>14</v>
      </c>
      <c r="AH115" s="86">
        <v>0.13100000000000001</v>
      </c>
      <c r="AI115" s="86" t="s">
        <v>14</v>
      </c>
      <c r="AJ115" s="5"/>
      <c r="AK115" s="5"/>
      <c r="AL115" s="5"/>
      <c r="AM115" s="5"/>
    </row>
    <row r="116" spans="1:39" ht="16.5" customHeight="1">
      <c r="A116" s="92"/>
      <c r="B116" s="93"/>
      <c r="C116" s="90"/>
      <c r="D116" s="68" t="s">
        <v>140</v>
      </c>
      <c r="E116" s="87"/>
      <c r="F116" s="87"/>
      <c r="G116" s="87"/>
      <c r="H116" s="87"/>
      <c r="I116" s="87"/>
      <c r="J116" s="87"/>
      <c r="K116" s="87"/>
      <c r="L116" s="68" t="s">
        <v>159</v>
      </c>
      <c r="M116" s="68" t="s">
        <v>160</v>
      </c>
      <c r="N116" s="68" t="s">
        <v>161</v>
      </c>
      <c r="O116" s="112"/>
      <c r="P116" s="87"/>
      <c r="Q116" s="89"/>
      <c r="R116" s="89"/>
      <c r="S116" s="89"/>
      <c r="T116" s="89"/>
      <c r="U116" s="89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91"/>
      <c r="AH116" s="86"/>
      <c r="AI116" s="91"/>
      <c r="AJ116" s="5"/>
      <c r="AK116" s="5"/>
      <c r="AL116" s="5"/>
      <c r="AM116" s="5"/>
    </row>
    <row r="117" spans="1:39" ht="10.5" customHeight="1">
      <c r="A117" s="92" t="s">
        <v>87</v>
      </c>
      <c r="B117" s="93">
        <v>176</v>
      </c>
      <c r="C117" s="90" t="s">
        <v>41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7" t="s">
        <v>14</v>
      </c>
      <c r="O117" s="87" t="s">
        <v>14</v>
      </c>
      <c r="P117" s="87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6" t="s">
        <v>14</v>
      </c>
      <c r="AH117" s="86" t="s">
        <v>14</v>
      </c>
      <c r="AI117" s="86" t="s">
        <v>14</v>
      </c>
      <c r="AJ117" s="5"/>
      <c r="AK117" s="5"/>
      <c r="AL117" s="5"/>
      <c r="AM117" s="5"/>
    </row>
    <row r="118" spans="1:39" ht="10.5" customHeight="1">
      <c r="A118" s="92"/>
      <c r="B118" s="93"/>
      <c r="C118" s="90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9"/>
      <c r="R118" s="89"/>
      <c r="S118" s="89"/>
      <c r="T118" s="89"/>
      <c r="U118" s="89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6"/>
      <c r="AH118" s="86"/>
      <c r="AI118" s="86"/>
      <c r="AJ118" s="5"/>
      <c r="AK118" s="5"/>
      <c r="AL118" s="5"/>
      <c r="AM118" s="5"/>
    </row>
    <row r="119" spans="1:39" ht="12.75" customHeight="1">
      <c r="A119" s="92" t="s">
        <v>88</v>
      </c>
      <c r="B119" s="93" t="str">
        <f>"177"</f>
        <v>177</v>
      </c>
      <c r="C119" s="90" t="s">
        <v>41</v>
      </c>
      <c r="D119" s="87" t="s">
        <v>14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60">
        <v>20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6" t="s">
        <v>14</v>
      </c>
      <c r="AH119" s="91">
        <v>0.66</v>
      </c>
      <c r="AI119" s="86" t="s">
        <v>14</v>
      </c>
      <c r="AJ119" s="5"/>
      <c r="AK119" s="5"/>
      <c r="AL119" s="5"/>
      <c r="AM119" s="5"/>
    </row>
    <row r="120" spans="1:39" ht="13.5" customHeight="1">
      <c r="A120" s="92"/>
      <c r="B120" s="93"/>
      <c r="C120" s="90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68" t="s">
        <v>156</v>
      </c>
      <c r="Q120" s="89"/>
      <c r="R120" s="89"/>
      <c r="S120" s="89"/>
      <c r="T120" s="89"/>
      <c r="U120" s="89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6"/>
      <c r="AH120" s="91"/>
      <c r="AI120" s="86"/>
      <c r="AJ120" s="5"/>
      <c r="AK120" s="5"/>
      <c r="AL120" s="5"/>
      <c r="AM120" s="5"/>
    </row>
    <row r="121" spans="1:39" ht="11.25" customHeight="1">
      <c r="A121" s="92" t="s">
        <v>89</v>
      </c>
      <c r="B121" s="93" t="str">
        <f>"178"</f>
        <v>178</v>
      </c>
      <c r="C121" s="90" t="s">
        <v>41</v>
      </c>
      <c r="D121" s="87" t="s">
        <v>14</v>
      </c>
      <c r="E121" s="88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75"/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6" t="s">
        <v>14</v>
      </c>
      <c r="AH121" s="86" t="s">
        <v>125</v>
      </c>
      <c r="AI121" s="86" t="s">
        <v>14</v>
      </c>
      <c r="AJ121" s="5"/>
      <c r="AK121" s="5"/>
      <c r="AL121" s="5"/>
      <c r="AM121" s="5"/>
    </row>
    <row r="122" spans="1:39" ht="13.5" customHeight="1">
      <c r="A122" s="92"/>
      <c r="B122" s="93"/>
      <c r="C122" s="90"/>
      <c r="D122" s="87"/>
      <c r="E122" s="89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9"/>
      <c r="R122" s="89"/>
      <c r="S122" s="89"/>
      <c r="T122" s="89"/>
      <c r="U122" s="75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6"/>
      <c r="AH122" s="86"/>
      <c r="AI122" s="86"/>
      <c r="AJ122" s="5"/>
      <c r="AK122" s="5"/>
      <c r="AL122" s="5"/>
      <c r="AM122" s="5"/>
    </row>
    <row r="123" spans="1:39" ht="15" customHeight="1">
      <c r="A123" s="92" t="s">
        <v>90</v>
      </c>
      <c r="B123" s="93" t="str">
        <f>"180"</f>
        <v>180</v>
      </c>
      <c r="C123" s="90" t="s">
        <v>41</v>
      </c>
      <c r="D123" s="60">
        <v>102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87" t="s">
        <v>14</v>
      </c>
      <c r="M123" s="87" t="s">
        <v>14</v>
      </c>
      <c r="N123" s="87" t="s">
        <v>14</v>
      </c>
      <c r="O123" s="87" t="s">
        <v>14</v>
      </c>
      <c r="P123" s="87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6" t="s">
        <v>14</v>
      </c>
      <c r="AH123" s="91">
        <v>4.5999999999999996</v>
      </c>
      <c r="AI123" s="86" t="s">
        <v>14</v>
      </c>
      <c r="AJ123" s="5"/>
      <c r="AK123" s="5"/>
      <c r="AL123" s="5"/>
      <c r="AM123" s="5"/>
    </row>
    <row r="124" spans="1:39" ht="12" customHeight="1">
      <c r="A124" s="92"/>
      <c r="B124" s="93"/>
      <c r="C124" s="90"/>
      <c r="D124" s="68" t="s">
        <v>162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9"/>
      <c r="R124" s="89"/>
      <c r="S124" s="89"/>
      <c r="T124" s="89"/>
      <c r="U124" s="89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6"/>
      <c r="AH124" s="91"/>
      <c r="AI124" s="86"/>
      <c r="AJ124" s="5"/>
      <c r="AK124" s="5"/>
      <c r="AL124" s="5"/>
      <c r="AM124" s="5"/>
    </row>
    <row r="125" spans="1:39" ht="13.5" customHeight="1">
      <c r="A125" s="92" t="s">
        <v>91</v>
      </c>
      <c r="B125" s="93" t="str">
        <f>"182"</f>
        <v>182</v>
      </c>
      <c r="C125" s="90" t="s">
        <v>41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87" t="s">
        <v>14</v>
      </c>
      <c r="N125" s="69">
        <v>15</v>
      </c>
      <c r="O125" s="111"/>
      <c r="P125" s="87" t="s">
        <v>14</v>
      </c>
      <c r="Q125" s="88" t="s">
        <v>14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6" t="s">
        <v>14</v>
      </c>
      <c r="AH125" s="91">
        <v>0.495</v>
      </c>
      <c r="AI125" s="86" t="s">
        <v>14</v>
      </c>
      <c r="AJ125" s="5"/>
      <c r="AK125" s="5"/>
      <c r="AL125" s="5"/>
      <c r="AM125" s="5"/>
    </row>
    <row r="126" spans="1:39" ht="13.5" customHeight="1">
      <c r="A126" s="92"/>
      <c r="B126" s="93"/>
      <c r="C126" s="90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69" t="s">
        <v>163</v>
      </c>
      <c r="O126" s="112"/>
      <c r="P126" s="87"/>
      <c r="Q126" s="89"/>
      <c r="R126" s="89"/>
      <c r="S126" s="89"/>
      <c r="T126" s="89"/>
      <c r="U126" s="89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6"/>
      <c r="AH126" s="91"/>
      <c r="AI126" s="86"/>
      <c r="AJ126" s="5"/>
      <c r="AK126" s="5"/>
      <c r="AL126" s="5"/>
      <c r="AM126" s="5"/>
    </row>
    <row r="127" spans="1:39" ht="12.75" customHeight="1">
      <c r="A127" s="92" t="s">
        <v>34</v>
      </c>
      <c r="B127" s="94" t="str">
        <f>"193"</f>
        <v>193</v>
      </c>
      <c r="C127" s="90" t="s">
        <v>41</v>
      </c>
      <c r="D127" s="87" t="s">
        <v>14</v>
      </c>
      <c r="E127" s="88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87" t="s">
        <v>14</v>
      </c>
      <c r="Q127" s="60">
        <v>40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7" t="s">
        <v>14</v>
      </c>
      <c r="W127" s="73"/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6" t="s">
        <v>14</v>
      </c>
      <c r="AH127" s="91">
        <v>2.0499999999999998</v>
      </c>
      <c r="AI127" s="86" t="s">
        <v>14</v>
      </c>
      <c r="AJ127" s="5"/>
      <c r="AK127" s="5"/>
      <c r="AL127" s="5"/>
      <c r="AM127" s="5"/>
    </row>
    <row r="128" spans="1:39" ht="12" customHeight="1">
      <c r="A128" s="92"/>
      <c r="B128" s="94"/>
      <c r="C128" s="90"/>
      <c r="D128" s="87"/>
      <c r="E128" s="89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67" t="s">
        <v>164</v>
      </c>
      <c r="R128" s="89"/>
      <c r="S128" s="89"/>
      <c r="T128" s="89"/>
      <c r="U128" s="89"/>
      <c r="V128" s="87"/>
      <c r="W128" s="73"/>
      <c r="X128" s="87"/>
      <c r="Y128" s="87"/>
      <c r="Z128" s="87"/>
      <c r="AA128" s="87"/>
      <c r="AB128" s="87"/>
      <c r="AC128" s="87"/>
      <c r="AD128" s="87"/>
      <c r="AE128" s="87"/>
      <c r="AF128" s="87"/>
      <c r="AG128" s="91"/>
      <c r="AH128" s="91"/>
      <c r="AI128" s="91"/>
      <c r="AJ128" s="5" t="s">
        <v>92</v>
      </c>
      <c r="AK128" s="5"/>
      <c r="AL128" s="5"/>
      <c r="AM128" s="5"/>
    </row>
    <row r="129" spans="1:40" ht="12.75" customHeight="1">
      <c r="A129" s="92" t="s">
        <v>33</v>
      </c>
      <c r="B129" s="93" t="str">
        <f>"194"</f>
        <v>194</v>
      </c>
      <c r="C129" s="90" t="s">
        <v>41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87" t="s">
        <v>14</v>
      </c>
      <c r="M129" s="87" t="s">
        <v>14</v>
      </c>
      <c r="N129" s="87" t="s">
        <v>14</v>
      </c>
      <c r="O129" s="87" t="s">
        <v>14</v>
      </c>
      <c r="P129" s="87" t="s">
        <v>14</v>
      </c>
      <c r="Q129" s="88" t="s">
        <v>14</v>
      </c>
      <c r="R129" s="60">
        <v>20</v>
      </c>
      <c r="S129" s="88" t="s">
        <v>14</v>
      </c>
      <c r="T129" s="88" t="s">
        <v>14</v>
      </c>
      <c r="U129" s="88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6" t="s">
        <v>14</v>
      </c>
      <c r="AH129" s="91">
        <v>0.7</v>
      </c>
      <c r="AI129" s="86" t="s">
        <v>14</v>
      </c>
      <c r="AJ129" s="123"/>
      <c r="AK129" s="5"/>
      <c r="AL129" s="5"/>
      <c r="AM129" s="5"/>
      <c r="AN129" s="5"/>
    </row>
    <row r="130" spans="1:40" ht="11.25" customHeight="1">
      <c r="A130" s="92"/>
      <c r="B130" s="93"/>
      <c r="C130" s="90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9"/>
      <c r="R130" s="79" t="s">
        <v>165</v>
      </c>
      <c r="S130" s="89"/>
      <c r="T130" s="89"/>
      <c r="U130" s="89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6"/>
      <c r="AH130" s="91"/>
      <c r="AI130" s="86"/>
      <c r="AJ130" s="123"/>
      <c r="AK130" s="5"/>
      <c r="AL130" s="5"/>
      <c r="AM130" s="5"/>
      <c r="AN130" s="5"/>
    </row>
    <row r="131" spans="1:40" ht="12.75" customHeight="1">
      <c r="A131" s="92" t="s">
        <v>93</v>
      </c>
      <c r="B131" s="93">
        <v>114</v>
      </c>
      <c r="C131" s="90" t="s">
        <v>41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8" t="s">
        <v>14</v>
      </c>
      <c r="O131" s="87" t="s">
        <v>14</v>
      </c>
      <c r="P131" s="87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6" t="s">
        <v>14</v>
      </c>
      <c r="AH131" s="86" t="s">
        <v>14</v>
      </c>
      <c r="AI131" s="86" t="s">
        <v>14</v>
      </c>
      <c r="AJ131" s="57"/>
      <c r="AK131" s="5"/>
      <c r="AL131" s="5"/>
      <c r="AM131" s="5"/>
      <c r="AN131" s="5"/>
    </row>
    <row r="132" spans="1:40" ht="13.5" customHeight="1">
      <c r="A132" s="92"/>
      <c r="B132" s="93"/>
      <c r="C132" s="90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9"/>
      <c r="O132" s="87"/>
      <c r="P132" s="87"/>
      <c r="Q132" s="89"/>
      <c r="R132" s="89"/>
      <c r="S132" s="89"/>
      <c r="T132" s="89"/>
      <c r="U132" s="89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6"/>
      <c r="AH132" s="86"/>
      <c r="AI132" s="86"/>
      <c r="AJ132" s="57"/>
      <c r="AK132" s="5"/>
      <c r="AL132" s="5"/>
      <c r="AM132" s="5"/>
      <c r="AN132" s="5"/>
    </row>
    <row r="133" spans="1:40" ht="11.25" customHeight="1">
      <c r="A133" s="92" t="s">
        <v>96</v>
      </c>
      <c r="B133" s="93" t="str">
        <f>"078"</f>
        <v>078</v>
      </c>
      <c r="C133" s="90" t="s">
        <v>41</v>
      </c>
      <c r="D133" s="81" t="s">
        <v>128</v>
      </c>
      <c r="E133" s="88" t="s">
        <v>14</v>
      </c>
      <c r="F133" s="87" t="s">
        <v>14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6" t="s">
        <v>14</v>
      </c>
      <c r="AH133" s="86">
        <v>0</v>
      </c>
      <c r="AI133" s="86" t="s">
        <v>14</v>
      </c>
      <c r="AJ133" s="5"/>
      <c r="AK133" s="5"/>
      <c r="AL133" s="5"/>
      <c r="AM133" s="5"/>
    </row>
    <row r="134" spans="1:40" ht="9.75" customHeight="1">
      <c r="A134" s="92"/>
      <c r="B134" s="93"/>
      <c r="C134" s="90"/>
      <c r="D134" s="81">
        <v>0</v>
      </c>
      <c r="E134" s="122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9"/>
      <c r="R134" s="89"/>
      <c r="S134" s="89"/>
      <c r="T134" s="89"/>
      <c r="U134" s="89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6"/>
      <c r="AH134" s="86"/>
      <c r="AI134" s="86"/>
      <c r="AJ134" s="5"/>
      <c r="AK134" s="5"/>
      <c r="AL134" s="5"/>
      <c r="AM134" s="5"/>
    </row>
    <row r="135" spans="1:40" ht="9.75" customHeight="1">
      <c r="A135" s="92" t="s">
        <v>95</v>
      </c>
      <c r="B135" s="93" t="str">
        <f>"198"</f>
        <v>198</v>
      </c>
      <c r="C135" s="90" t="s">
        <v>41</v>
      </c>
      <c r="D135" s="88" t="s">
        <v>14</v>
      </c>
      <c r="E135" s="87" t="s">
        <v>14</v>
      </c>
      <c r="F135" s="88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7" t="s">
        <v>14</v>
      </c>
      <c r="X135" s="69"/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6" t="s">
        <v>14</v>
      </c>
      <c r="AH135" s="91"/>
      <c r="AI135" s="86" t="s">
        <v>14</v>
      </c>
      <c r="AJ135" s="5"/>
      <c r="AK135" s="5"/>
      <c r="AL135" s="5"/>
      <c r="AM135" s="5"/>
    </row>
    <row r="136" spans="1:40" ht="9.75" customHeight="1">
      <c r="A136" s="92"/>
      <c r="B136" s="93"/>
      <c r="C136" s="90"/>
      <c r="D136" s="89"/>
      <c r="E136" s="87"/>
      <c r="F136" s="89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9"/>
      <c r="R136" s="89"/>
      <c r="S136" s="89"/>
      <c r="T136" s="89"/>
      <c r="U136" s="89"/>
      <c r="V136" s="89"/>
      <c r="W136" s="87"/>
      <c r="X136" s="69"/>
      <c r="Y136" s="87"/>
      <c r="Z136" s="87"/>
      <c r="AA136" s="87"/>
      <c r="AB136" s="87"/>
      <c r="AC136" s="87"/>
      <c r="AD136" s="87"/>
      <c r="AE136" s="87"/>
      <c r="AF136" s="87"/>
      <c r="AG136" s="91"/>
      <c r="AH136" s="91"/>
      <c r="AI136" s="91"/>
      <c r="AJ136" s="5"/>
      <c r="AK136" s="5"/>
      <c r="AL136" s="5"/>
      <c r="AM136" s="5"/>
    </row>
    <row r="137" spans="1:40" ht="21" customHeight="1">
      <c r="A137" s="92" t="s">
        <v>94</v>
      </c>
      <c r="B137" s="93" t="str">
        <f>"064"</f>
        <v>064</v>
      </c>
      <c r="C137" s="90" t="s">
        <v>41</v>
      </c>
      <c r="D137" s="80" t="s">
        <v>14</v>
      </c>
      <c r="E137" s="82"/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6" t="s">
        <v>14</v>
      </c>
      <c r="AH137" s="86" t="s">
        <v>14</v>
      </c>
      <c r="AI137" s="86" t="s">
        <v>14</v>
      </c>
      <c r="AJ137" s="5"/>
      <c r="AK137" s="5"/>
      <c r="AL137" s="5"/>
      <c r="AM137" s="5"/>
    </row>
    <row r="138" spans="1:40" ht="9" hidden="1" customHeight="1">
      <c r="A138" s="92"/>
      <c r="B138" s="93"/>
      <c r="C138" s="90"/>
      <c r="D138" s="69"/>
      <c r="E138" s="80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9"/>
      <c r="R138" s="89"/>
      <c r="S138" s="89"/>
      <c r="T138" s="89"/>
      <c r="U138" s="89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6"/>
      <c r="AH138" s="86"/>
      <c r="AI138" s="86"/>
      <c r="AJ138" s="5"/>
      <c r="AK138" s="5"/>
      <c r="AL138" s="5"/>
      <c r="AM138" s="5"/>
    </row>
    <row r="139" spans="1:40" ht="21" customHeight="1">
      <c r="A139" s="92" t="s">
        <v>97</v>
      </c>
      <c r="B139" s="93" t="str">
        <f>"201"</f>
        <v>201</v>
      </c>
      <c r="C139" s="90" t="s">
        <v>41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88" t="s">
        <v>14</v>
      </c>
      <c r="V139" s="111" t="s">
        <v>119</v>
      </c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6" t="s">
        <v>14</v>
      </c>
      <c r="AH139" s="86" t="s">
        <v>119</v>
      </c>
      <c r="AI139" s="86" t="s">
        <v>14</v>
      </c>
      <c r="AJ139" s="5"/>
      <c r="AK139" s="5"/>
      <c r="AL139" s="5"/>
      <c r="AM139" s="5"/>
    </row>
    <row r="140" spans="1:40" ht="11.25" customHeight="1">
      <c r="A140" s="92"/>
      <c r="B140" s="93"/>
      <c r="C140" s="90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9"/>
      <c r="R140" s="89"/>
      <c r="S140" s="89"/>
      <c r="T140" s="89"/>
      <c r="U140" s="89"/>
      <c r="V140" s="112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6"/>
      <c r="AH140" s="86"/>
      <c r="AI140" s="86"/>
    </row>
    <row r="141" spans="1:40" ht="11.45" customHeight="1">
      <c r="A141" s="92" t="s">
        <v>98</v>
      </c>
      <c r="B141" s="93" t="str">
        <f>"205"</f>
        <v>205</v>
      </c>
      <c r="C141" s="90" t="s">
        <v>99</v>
      </c>
      <c r="D141" s="60">
        <v>4</v>
      </c>
      <c r="E141" s="87" t="s">
        <v>14</v>
      </c>
      <c r="F141" s="87" t="s">
        <v>14</v>
      </c>
      <c r="G141" s="87" t="s">
        <v>14</v>
      </c>
      <c r="H141" s="87" t="s">
        <v>14</v>
      </c>
      <c r="I141" s="87" t="s">
        <v>14</v>
      </c>
      <c r="J141" s="87" t="s">
        <v>14</v>
      </c>
      <c r="K141" s="87" t="s">
        <v>14</v>
      </c>
      <c r="L141" s="88" t="s">
        <v>14</v>
      </c>
      <c r="M141" s="87" t="s">
        <v>14</v>
      </c>
      <c r="N141" s="87" t="s">
        <v>14</v>
      </c>
      <c r="O141" s="87" t="s">
        <v>14</v>
      </c>
      <c r="P141" s="87" t="s">
        <v>14</v>
      </c>
      <c r="Q141" s="88" t="s">
        <v>14</v>
      </c>
      <c r="R141" s="88" t="s">
        <v>14</v>
      </c>
      <c r="S141" s="88" t="s">
        <v>14</v>
      </c>
      <c r="T141" s="88" t="s">
        <v>14</v>
      </c>
      <c r="U141" s="69"/>
      <c r="V141" s="87"/>
      <c r="W141" s="87" t="s">
        <v>14</v>
      </c>
      <c r="X141" s="87" t="s">
        <v>14</v>
      </c>
      <c r="Y141" s="87" t="s">
        <v>14</v>
      </c>
      <c r="Z141" s="87" t="s">
        <v>14</v>
      </c>
      <c r="AA141" s="87" t="s">
        <v>14</v>
      </c>
      <c r="AB141" s="87" t="s">
        <v>14</v>
      </c>
      <c r="AC141" s="87" t="s">
        <v>14</v>
      </c>
      <c r="AD141" s="87" t="s">
        <v>14</v>
      </c>
      <c r="AE141" s="87" t="s">
        <v>14</v>
      </c>
      <c r="AF141" s="87" t="s">
        <v>14</v>
      </c>
      <c r="AG141" s="86" t="s">
        <v>14</v>
      </c>
      <c r="AH141" s="86">
        <v>4</v>
      </c>
      <c r="AI141" s="86" t="s">
        <v>14</v>
      </c>
    </row>
    <row r="142" spans="1:40" ht="13.9" customHeight="1">
      <c r="A142" s="92"/>
      <c r="B142" s="93"/>
      <c r="C142" s="90"/>
      <c r="D142" s="68">
        <v>4</v>
      </c>
      <c r="E142" s="87"/>
      <c r="F142" s="87"/>
      <c r="G142" s="87"/>
      <c r="H142" s="87"/>
      <c r="I142" s="87"/>
      <c r="J142" s="87"/>
      <c r="K142" s="87"/>
      <c r="L142" s="89"/>
      <c r="M142" s="87"/>
      <c r="N142" s="87"/>
      <c r="O142" s="87"/>
      <c r="P142" s="87"/>
      <c r="Q142" s="89"/>
      <c r="R142" s="89"/>
      <c r="S142" s="89"/>
      <c r="T142" s="89"/>
      <c r="U142" s="69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6"/>
      <c r="AH142" s="86"/>
      <c r="AI142" s="86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120</v>
      </c>
      <c r="M143" s="4"/>
      <c r="N143" s="4"/>
      <c r="O143" s="4"/>
      <c r="P143" s="4"/>
      <c r="Q143" s="7"/>
      <c r="R143" s="7"/>
      <c r="S143" s="7"/>
      <c r="T143" s="4"/>
      <c r="U143" s="4" t="s">
        <v>123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124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121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5">
    <mergeCell ref="T135:T136"/>
    <mergeCell ref="U135:U13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S119:S120"/>
    <mergeCell ref="T119:T120"/>
    <mergeCell ref="M85:M86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M89:M9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V39:V40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T73:T75"/>
    <mergeCell ref="AH81:AH82"/>
    <mergeCell ref="AC91:AC92"/>
    <mergeCell ref="AD91:AD92"/>
    <mergeCell ref="AE91:AE92"/>
    <mergeCell ref="AF91:AF9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Z85:Z86"/>
    <mergeCell ref="AA85:AA86"/>
    <mergeCell ref="AB85:AB86"/>
    <mergeCell ref="AC85:AC86"/>
    <mergeCell ref="AE85:AE86"/>
    <mergeCell ref="L85:L86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Q89:Q90"/>
    <mergeCell ref="U77:U78"/>
    <mergeCell ref="T77:T78"/>
    <mergeCell ref="S77:S78"/>
    <mergeCell ref="R77:R78"/>
    <mergeCell ref="Q77:Q78"/>
    <mergeCell ref="U73:U75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B81:B82"/>
    <mergeCell ref="C81:C82"/>
    <mergeCell ref="E81:E82"/>
    <mergeCell ref="F81:F82"/>
    <mergeCell ref="X81:X82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T87:T88"/>
    <mergeCell ref="U87:U88"/>
    <mergeCell ref="M87:M88"/>
    <mergeCell ref="N87:N88"/>
    <mergeCell ref="AD87:AD88"/>
    <mergeCell ref="AE87:AE88"/>
    <mergeCell ref="S89:S90"/>
    <mergeCell ref="R89:R90"/>
    <mergeCell ref="AF87:AF88"/>
    <mergeCell ref="AG87:AG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B101:B102"/>
    <mergeCell ref="AB111:AB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D101:D102"/>
    <mergeCell ref="E107:E108"/>
    <mergeCell ref="F107:F108"/>
    <mergeCell ref="G107:G108"/>
    <mergeCell ref="W101:W102"/>
    <mergeCell ref="X101:X10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A111:AA112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A111:A112"/>
    <mergeCell ref="B111:B112"/>
    <mergeCell ref="C111:C112"/>
    <mergeCell ref="D111:D112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A125:AA126"/>
    <mergeCell ref="AD125:AD126"/>
    <mergeCell ref="AE123:AE124"/>
    <mergeCell ref="Q123:Q124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O125:O126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X129:X130"/>
    <mergeCell ref="Y129:Y130"/>
    <mergeCell ref="Z129:Z130"/>
    <mergeCell ref="AA129:AA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X131:X132"/>
    <mergeCell ref="Y131:Y132"/>
    <mergeCell ref="Z131:Z132"/>
    <mergeCell ref="AA131:AA132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B133:AB134"/>
    <mergeCell ref="O131:O132"/>
    <mergeCell ref="N131:N132"/>
    <mergeCell ref="U129:U130"/>
    <mergeCell ref="V129:V130"/>
    <mergeCell ref="A125:A126"/>
    <mergeCell ref="AB129:AB130"/>
    <mergeCell ref="AC129:AC130"/>
    <mergeCell ref="AD129:AD130"/>
    <mergeCell ref="AE129:AE130"/>
    <mergeCell ref="AG129:AG130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R137:R138"/>
    <mergeCell ref="S137:S138"/>
    <mergeCell ref="T137:T138"/>
    <mergeCell ref="U137:U138"/>
    <mergeCell ref="S135:S136"/>
    <mergeCell ref="AB131:AB132"/>
    <mergeCell ref="AC131:AC132"/>
    <mergeCell ref="V139:V140"/>
    <mergeCell ref="T129:T130"/>
    <mergeCell ref="AI129:AI130"/>
    <mergeCell ref="AH129:AH130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D139:AD140"/>
    <mergeCell ref="AE139:AE140"/>
    <mergeCell ref="AC133:AC134"/>
    <mergeCell ref="AD133:AD134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A123:A124"/>
    <mergeCell ref="B123:B124"/>
    <mergeCell ref="C123:C124"/>
    <mergeCell ref="A119:A120"/>
    <mergeCell ref="B119:B120"/>
    <mergeCell ref="C119:C120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123:AG124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O73:O75"/>
    <mergeCell ref="P73:P75"/>
    <mergeCell ref="AG107:AG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D65:D66"/>
    <mergeCell ref="E65:E66"/>
    <mergeCell ref="Q65:Q66"/>
    <mergeCell ref="AE73:AE75"/>
    <mergeCell ref="AF73:AF75"/>
    <mergeCell ref="I67:I68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D105:D106"/>
    <mergeCell ref="Y103:Y104"/>
    <mergeCell ref="AH101:AH102"/>
    <mergeCell ref="AI101:AI102"/>
    <mergeCell ref="D103:D104"/>
    <mergeCell ref="F103:F104"/>
    <mergeCell ref="L103:L104"/>
    <mergeCell ref="O103:O104"/>
    <mergeCell ref="V103:V104"/>
    <mergeCell ref="E103:E104"/>
    <mergeCell ref="G103:G104"/>
    <mergeCell ref="H103:H104"/>
    <mergeCell ref="I103:I104"/>
    <mergeCell ref="F101:F102"/>
    <mergeCell ref="J103:J104"/>
    <mergeCell ref="AA105:AA106"/>
    <mergeCell ref="AE101:AE102"/>
    <mergeCell ref="AF101:AF102"/>
    <mergeCell ref="AB101:AB102"/>
    <mergeCell ref="H107:H108"/>
    <mergeCell ref="J107:J108"/>
    <mergeCell ref="K107:K108"/>
    <mergeCell ref="D107:D108"/>
    <mergeCell ref="A103:A104"/>
    <mergeCell ref="N89:N90"/>
    <mergeCell ref="V91:V92"/>
    <mergeCell ref="AF99:AF100"/>
    <mergeCell ref="AG99:AG100"/>
    <mergeCell ref="AH99:AH100"/>
    <mergeCell ref="W97:W98"/>
    <mergeCell ref="AC99:AC100"/>
    <mergeCell ref="AD99:AD100"/>
    <mergeCell ref="AE99:AE100"/>
    <mergeCell ref="R97:R98"/>
    <mergeCell ref="AI99:AI100"/>
    <mergeCell ref="L91:L92"/>
    <mergeCell ref="M91:M92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N79:N80"/>
    <mergeCell ref="O79:O80"/>
    <mergeCell ref="P79:P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P127:P128"/>
    <mergeCell ref="AA103:AA104"/>
    <mergeCell ref="AF129:AF130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AH79:AH80"/>
    <mergeCell ref="AH89:AH90"/>
    <mergeCell ref="AI89:AI90"/>
    <mergeCell ref="AC87:AC88"/>
    <mergeCell ref="Z87:Z88"/>
    <mergeCell ref="W107:W108"/>
    <mergeCell ref="X107:X108"/>
    <mergeCell ref="Y107:Y108"/>
    <mergeCell ref="Z107:Z108"/>
    <mergeCell ref="AA107:AA108"/>
    <mergeCell ref="W103:W104"/>
    <mergeCell ref="X103:X104"/>
    <mergeCell ref="AC113:AC114"/>
    <mergeCell ref="AD113:AD114"/>
    <mergeCell ref="AG89:AG90"/>
    <mergeCell ref="AF93:AF94"/>
    <mergeCell ref="AG93:AG94"/>
    <mergeCell ref="AG91:AG92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111:AD112"/>
    <mergeCell ref="AE111:AE112"/>
    <mergeCell ref="AF111:AF112"/>
    <mergeCell ref="AG111:AG112"/>
    <mergeCell ref="C65:C66"/>
    <mergeCell ref="A101:A102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L81:L82"/>
    <mergeCell ref="M81:M82"/>
    <mergeCell ref="L83:L84"/>
    <mergeCell ref="C91:C92"/>
    <mergeCell ref="A107:A108"/>
    <mergeCell ref="Z89:Z90"/>
    <mergeCell ref="AA89:AA90"/>
    <mergeCell ref="AB89:AB90"/>
    <mergeCell ref="AC89:AC90"/>
    <mergeCell ref="A127:A128"/>
    <mergeCell ref="B127:B12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2023-01-12T08:54:22Z</cp:lastPrinted>
  <dcterms:created xsi:type="dcterms:W3CDTF">1998-12-08T10:37:05Z</dcterms:created>
  <dcterms:modified xsi:type="dcterms:W3CDTF">2023-01-12T08:54:27Z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