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-105" yWindow="-105" windowWidth="20730" windowHeight="11760"/>
  </bookViews>
  <sheets>
    <sheet name="Меню лето" sheetId="2" r:id="rId1"/>
    <sheet name="Сырьё лето" sheetId="3" r:id="rId2"/>
  </sheets>
  <calcPr calcId="125725"/>
</workbook>
</file>

<file path=xl/calcChain.xml><?xml version="1.0" encoding="utf-8"?>
<calcChain xmlns="http://schemas.openxmlformats.org/spreadsheetml/2006/main">
  <c r="F70" i="2"/>
  <c r="E70"/>
  <c r="D70"/>
  <c r="F60"/>
  <c r="E60"/>
  <c r="K112" i="3"/>
  <c r="G60" i="2" l="1"/>
  <c r="G70"/>
  <c r="W40" i="3"/>
  <c r="R40"/>
  <c r="I40"/>
  <c r="G29"/>
  <c r="G99" i="2" l="1"/>
  <c r="G91"/>
  <c r="G88"/>
  <c r="G80"/>
  <c r="G77"/>
  <c r="G71"/>
  <c r="G48"/>
  <c r="G28"/>
  <c r="G10"/>
  <c r="G6"/>
  <c r="F151" i="3" l="1"/>
  <c r="I151" s="1"/>
  <c r="E151"/>
  <c r="H151" s="1"/>
  <c r="AG113" s="1"/>
  <c r="F150"/>
  <c r="I150" s="1"/>
  <c r="E150"/>
  <c r="H150" s="1"/>
  <c r="AF113" s="1"/>
  <c r="F149"/>
  <c r="I149" s="1"/>
  <c r="E149"/>
  <c r="H149" s="1"/>
  <c r="AE113" s="1"/>
  <c r="F148"/>
  <c r="I148" s="1"/>
  <c r="E148"/>
  <c r="H148" s="1"/>
  <c r="AD113" s="1"/>
  <c r="F147"/>
  <c r="I147" s="1"/>
  <c r="E147"/>
  <c r="H147" s="1"/>
  <c r="AC113" s="1"/>
  <c r="F146"/>
  <c r="I146" s="1"/>
  <c r="E146"/>
  <c r="H146" s="1"/>
  <c r="AB113" s="1"/>
  <c r="F145"/>
  <c r="I145" s="1"/>
  <c r="E145"/>
  <c r="H145" s="1"/>
  <c r="AA113" s="1"/>
  <c r="F144"/>
  <c r="I144" s="1"/>
  <c r="E144"/>
  <c r="H144" s="1"/>
  <c r="Z113" s="1"/>
  <c r="F143"/>
  <c r="I143" s="1"/>
  <c r="E143"/>
  <c r="H143" s="1"/>
  <c r="Y113" s="1"/>
  <c r="F142"/>
  <c r="I142" s="1"/>
  <c r="E142"/>
  <c r="H142" s="1"/>
  <c r="X113" s="1"/>
  <c r="F141"/>
  <c r="I141" s="1"/>
  <c r="E141"/>
  <c r="H141" s="1"/>
  <c r="W113" s="1"/>
  <c r="F140"/>
  <c r="I140" s="1"/>
  <c r="E140"/>
  <c r="H140" s="1"/>
  <c r="V113" s="1"/>
  <c r="F139"/>
  <c r="I139" s="1"/>
  <c r="E139"/>
  <c r="H139" s="1"/>
  <c r="U113" s="1"/>
  <c r="F138"/>
  <c r="I138" s="1"/>
  <c r="E138"/>
  <c r="H138" s="1"/>
  <c r="T113" s="1"/>
  <c r="F137"/>
  <c r="I137" s="1"/>
  <c r="E137"/>
  <c r="H137" s="1"/>
  <c r="S113" s="1"/>
  <c r="F136"/>
  <c r="I136" s="1"/>
  <c r="E136"/>
  <c r="H136" s="1"/>
  <c r="R113" s="1"/>
  <c r="F135"/>
  <c r="I135" s="1"/>
  <c r="E135"/>
  <c r="H135" s="1"/>
  <c r="Q113" s="1"/>
  <c r="F134"/>
  <c r="I134" s="1"/>
  <c r="E134"/>
  <c r="H134" s="1"/>
  <c r="P113" s="1"/>
  <c r="F133"/>
  <c r="I133" s="1"/>
  <c r="E133"/>
  <c r="H133" s="1"/>
  <c r="O113" s="1"/>
  <c r="F132"/>
  <c r="I132" s="1"/>
  <c r="E132"/>
  <c r="H132" s="1"/>
  <c r="N113" s="1"/>
  <c r="F131"/>
  <c r="I131" s="1"/>
  <c r="E131"/>
  <c r="H131" s="1"/>
  <c r="M113" s="1"/>
  <c r="F130"/>
  <c r="I130" s="1"/>
  <c r="E130"/>
  <c r="H130" s="1"/>
  <c r="L113" s="1"/>
  <c r="F129"/>
  <c r="I129" s="1"/>
  <c r="E129"/>
  <c r="H129" s="1"/>
  <c r="K113" s="1"/>
  <c r="F128"/>
  <c r="I128" s="1"/>
  <c r="E128"/>
  <c r="H128" s="1"/>
  <c r="J113" s="1"/>
  <c r="F127"/>
  <c r="I127" s="1"/>
  <c r="E127"/>
  <c r="H127" s="1"/>
  <c r="I113" s="1"/>
  <c r="F126"/>
  <c r="I126" s="1"/>
  <c r="E126"/>
  <c r="H126" s="1"/>
  <c r="H113" s="1"/>
  <c r="F125"/>
  <c r="I125" s="1"/>
  <c r="E125"/>
  <c r="H125" s="1"/>
  <c r="G113" s="1"/>
  <c r="F124"/>
  <c r="I124" s="1"/>
  <c r="E124"/>
  <c r="H124" s="1"/>
  <c r="F113" s="1"/>
  <c r="F123"/>
  <c r="I123" s="1"/>
  <c r="E123"/>
  <c r="H123" s="1"/>
  <c r="E113" s="1"/>
  <c r="F122"/>
  <c r="I122" s="1"/>
  <c r="E122"/>
  <c r="H122" s="1"/>
  <c r="D113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O109"/>
  <c r="N109"/>
  <c r="M109"/>
  <c r="L109"/>
  <c r="K109"/>
  <c r="J109"/>
  <c r="I109"/>
  <c r="H109"/>
  <c r="G109"/>
  <c r="F109"/>
  <c r="E109"/>
  <c r="D109"/>
  <c r="C109"/>
  <c r="P102"/>
  <c r="P109" s="1"/>
  <c r="AG98"/>
  <c r="AF98"/>
  <c r="AE98"/>
  <c r="AD98"/>
  <c r="AC98"/>
  <c r="AB98"/>
  <c r="AA98"/>
  <c r="Y98"/>
  <c r="X98"/>
  <c r="V98"/>
  <c r="U98"/>
  <c r="T98"/>
  <c r="S98"/>
  <c r="Q98"/>
  <c r="P98"/>
  <c r="O98"/>
  <c r="N98"/>
  <c r="M98"/>
  <c r="L98"/>
  <c r="K98"/>
  <c r="J98"/>
  <c r="I98"/>
  <c r="H98"/>
  <c r="G98"/>
  <c r="F98"/>
  <c r="D98"/>
  <c r="C98"/>
  <c r="Z93"/>
  <c r="Z98" s="1"/>
  <c r="R93"/>
  <c r="R98" s="1"/>
  <c r="W92"/>
  <c r="W98" s="1"/>
  <c r="E92"/>
  <c r="E98" s="1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F89"/>
  <c r="E89"/>
  <c r="D89"/>
  <c r="C89"/>
  <c r="G83"/>
  <c r="G89" s="1"/>
  <c r="AG77"/>
  <c r="AF77"/>
  <c r="AE77"/>
  <c r="AD77"/>
  <c r="AC77"/>
  <c r="AB77"/>
  <c r="AA77"/>
  <c r="Z77"/>
  <c r="X77"/>
  <c r="W77"/>
  <c r="V77"/>
  <c r="U77"/>
  <c r="T77"/>
  <c r="S77"/>
  <c r="R77"/>
  <c r="P77"/>
  <c r="O77"/>
  <c r="N77"/>
  <c r="M77"/>
  <c r="L77"/>
  <c r="K77"/>
  <c r="I77"/>
  <c r="H77"/>
  <c r="G77"/>
  <c r="F77"/>
  <c r="D77"/>
  <c r="C77"/>
  <c r="Y70"/>
  <c r="Y77" s="1"/>
  <c r="Q70"/>
  <c r="Q77" s="1"/>
  <c r="J70"/>
  <c r="J77" s="1"/>
  <c r="E70"/>
  <c r="E77" s="1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M66"/>
  <c r="L66"/>
  <c r="K66"/>
  <c r="I66"/>
  <c r="H66"/>
  <c r="G66"/>
  <c r="F66"/>
  <c r="E66"/>
  <c r="D66"/>
  <c r="J60"/>
  <c r="J66" s="1"/>
  <c r="R59"/>
  <c r="R66" s="1"/>
  <c r="N59"/>
  <c r="N66" s="1"/>
  <c r="C59"/>
  <c r="C66" s="1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45"/>
  <c r="AF45"/>
  <c r="AE45"/>
  <c r="AD45"/>
  <c r="AC45"/>
  <c r="AB45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C45"/>
  <c r="Q39"/>
  <c r="Q45" s="1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F35"/>
  <c r="E35"/>
  <c r="D35"/>
  <c r="C35"/>
  <c r="G3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I24"/>
  <c r="H24"/>
  <c r="G24"/>
  <c r="F24"/>
  <c r="E24"/>
  <c r="D24"/>
  <c r="C24"/>
  <c r="J18"/>
  <c r="J24" s="1"/>
  <c r="AG14"/>
  <c r="AF14"/>
  <c r="AE14"/>
  <c r="AD14"/>
  <c r="AC14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F14"/>
  <c r="E14"/>
  <c r="D14"/>
  <c r="C14"/>
  <c r="R9"/>
  <c r="R14" s="1"/>
  <c r="G9"/>
  <c r="G14" s="1"/>
  <c r="J112" l="1"/>
  <c r="S112"/>
  <c r="S115" s="1"/>
  <c r="W112"/>
  <c r="AA112"/>
  <c r="AE112"/>
  <c r="G112"/>
  <c r="G115" s="1"/>
  <c r="F112"/>
  <c r="L112"/>
  <c r="P112"/>
  <c r="P115" s="1"/>
  <c r="T112"/>
  <c r="X112"/>
  <c r="AB112"/>
  <c r="AB115" s="1"/>
  <c r="AF112"/>
  <c r="H112"/>
  <c r="H115" s="1"/>
  <c r="M112"/>
  <c r="U112"/>
  <c r="U115" s="1"/>
  <c r="Y112"/>
  <c r="Y115" s="1"/>
  <c r="AC112"/>
  <c r="AG112"/>
  <c r="L115"/>
  <c r="O112"/>
  <c r="Q112"/>
  <c r="D112"/>
  <c r="I112"/>
  <c r="I115" s="1"/>
  <c r="N112"/>
  <c r="N115" s="1"/>
  <c r="R112"/>
  <c r="R115" s="1"/>
  <c r="V112"/>
  <c r="Z112"/>
  <c r="Z115" s="1"/>
  <c r="AD112"/>
  <c r="AD115" s="1"/>
  <c r="E112"/>
  <c r="T115"/>
  <c r="D115"/>
  <c r="O115"/>
  <c r="AE115"/>
  <c r="X115"/>
  <c r="AF115"/>
  <c r="AA115"/>
  <c r="Q115"/>
  <c r="AG115"/>
  <c r="M115"/>
  <c r="AC115"/>
  <c r="F115"/>
  <c r="W115"/>
  <c r="K115"/>
  <c r="J115"/>
  <c r="E115"/>
  <c r="V115"/>
  <c r="O63" i="2"/>
  <c r="F63"/>
  <c r="D106"/>
  <c r="E106"/>
  <c r="F106"/>
  <c r="H106"/>
  <c r="I106"/>
  <c r="J106"/>
  <c r="K106"/>
  <c r="L106"/>
  <c r="M106"/>
  <c r="N106"/>
  <c r="O106"/>
  <c r="D95"/>
  <c r="E95"/>
  <c r="F95"/>
  <c r="I95"/>
  <c r="J95"/>
  <c r="K95"/>
  <c r="L95"/>
  <c r="M95"/>
  <c r="N95"/>
  <c r="O95"/>
  <c r="C95"/>
  <c r="D85"/>
  <c r="E85"/>
  <c r="F85"/>
  <c r="H85"/>
  <c r="I85"/>
  <c r="J85"/>
  <c r="K85"/>
  <c r="L85"/>
  <c r="M85"/>
  <c r="N85"/>
  <c r="O85"/>
  <c r="C85"/>
  <c r="D74"/>
  <c r="E74"/>
  <c r="F74"/>
  <c r="G74"/>
  <c r="I74"/>
  <c r="J74"/>
  <c r="K74"/>
  <c r="L74"/>
  <c r="M74"/>
  <c r="N74"/>
  <c r="O74"/>
  <c r="C74"/>
  <c r="D63"/>
  <c r="E63"/>
  <c r="G63"/>
  <c r="H63"/>
  <c r="I63"/>
  <c r="J63"/>
  <c r="K63"/>
  <c r="L63"/>
  <c r="M63"/>
  <c r="N63"/>
  <c r="D52"/>
  <c r="E52"/>
  <c r="F52"/>
  <c r="H52"/>
  <c r="I52"/>
  <c r="J52"/>
  <c r="K52"/>
  <c r="L52"/>
  <c r="M52"/>
  <c r="N52"/>
  <c r="O52"/>
  <c r="C52"/>
  <c r="D42"/>
  <c r="E42"/>
  <c r="H42"/>
  <c r="I42"/>
  <c r="J42"/>
  <c r="K42"/>
  <c r="L42"/>
  <c r="M42"/>
  <c r="N42"/>
  <c r="O42"/>
  <c r="C32"/>
  <c r="C22"/>
  <c r="C12"/>
  <c r="E32"/>
  <c r="F32"/>
  <c r="G32"/>
  <c r="H32"/>
  <c r="I32"/>
  <c r="J32"/>
  <c r="K32"/>
  <c r="L32"/>
  <c r="M32"/>
  <c r="N32"/>
  <c r="O32"/>
  <c r="D32"/>
  <c r="E22"/>
  <c r="F22"/>
  <c r="G22"/>
  <c r="I22"/>
  <c r="J22"/>
  <c r="K22"/>
  <c r="L22"/>
  <c r="M22"/>
  <c r="N22"/>
  <c r="O22"/>
  <c r="D22"/>
  <c r="E12"/>
  <c r="F12"/>
  <c r="I12"/>
  <c r="J12"/>
  <c r="K12"/>
  <c r="L12"/>
  <c r="M12"/>
  <c r="N12"/>
  <c r="O12"/>
  <c r="D12"/>
  <c r="M112" l="1"/>
  <c r="F42"/>
  <c r="G42"/>
  <c r="H91"/>
  <c r="G95"/>
  <c r="H12"/>
  <c r="G85" l="1"/>
  <c r="H74"/>
  <c r="H95"/>
  <c r="H22"/>
  <c r="G52"/>
  <c r="G12"/>
  <c r="C106"/>
  <c r="C63"/>
  <c r="C42"/>
  <c r="G106" l="1"/>
  <c r="E111"/>
  <c r="F111"/>
  <c r="G111"/>
  <c r="H111"/>
  <c r="I111"/>
  <c r="J111"/>
  <c r="K111"/>
  <c r="L111"/>
  <c r="M111"/>
  <c r="N111"/>
  <c r="O111"/>
  <c r="D111"/>
  <c r="AH66" i="3" l="1"/>
</calcChain>
</file>

<file path=xl/sharedStrings.xml><?xml version="1.0" encoding="utf-8"?>
<sst xmlns="http://schemas.openxmlformats.org/spreadsheetml/2006/main" count="332" uniqueCount="188">
  <si>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</si>
  <si>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</si>
  <si>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</si>
  <si>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</si>
  <si>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</si>
  <si>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</si>
  <si>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</si>
  <si>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</si>
  <si>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</si>
  <si>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</si>
  <si>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</si>
  <si>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</si>
  <si>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</si>
  <si>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</si>
  <si>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</si>
  <si>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</si>
  <si>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</si>
  <si>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</si>
  <si>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</si>
  <si>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</si>
  <si>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</si>
  <si>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</si>
  <si>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</si>
  <si>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</si>
  <si>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</si>
  <si>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</si>
  <si>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</si>
  <si>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</si>
  <si>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</si>
  <si>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</si>
  <si>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</si>
  <si>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</si>
  <si>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</si>
  <si>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</si>
  <si>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</si>
  <si>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</si>
  <si>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</si>
  <si>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</si>
  <si>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</si>
  <si>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</si>
  <si>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</si>
  <si>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</si>
  <si>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</si>
  <si>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</si>
  <si>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</si>
  <si>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</si>
  <si>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</si>
  <si>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</si>
  <si>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</si>
  <si>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</si>
  <si>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</si>
  <si>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</si>
  <si>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</si>
  <si>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</si>
  <si>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</si>
  <si>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</si>
  <si>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</si>
  <si>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</si>
  <si>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</si>
  <si>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</si>
  <si>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</si>
  <si>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</si>
  <si>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</si>
  <si>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</si>
  <si>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</si>
  <si>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</si>
  <si>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</si>
  <si>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</si>
  <si>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</si>
  <si>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</si>
  <si>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</si>
  <si>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</si>
  <si>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</si>
  <si>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</si>
  <si>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</si>
  <si>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</si>
  <si>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</si>
  <si>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</si>
  <si>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</si>
  <si>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</si>
  <si>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</si>
  <si>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</si>
  <si>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</si>
  <si>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</si>
  <si>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</si>
  <si>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</si>
  <si>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</si>
  <si>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</si>
  <si>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</si>
  <si>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</si>
  <si>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</si>
  <si>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</si>
  <si>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</si>
  <si>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</si>
  <si>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</si>
  <si>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</si>
  <si>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</si>
  <si>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</si>
  <si>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</si>
  <si>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</si>
  <si>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</si>
  <si>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</si>
  <si>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</si>
  <si>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</si>
  <si>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</si>
  <si>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</si>
  <si>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</si>
  <si>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</si>
  <si>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</si>
  <si>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</si>
  <si>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</si>
  <si>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</si>
  <si>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</si>
  <si>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</si>
  <si>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</si>
  <si>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</si>
  <si>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</si>
  <si>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</si>
  <si>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</si>
  <si>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</si>
  <si>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</si>
  <si>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</si>
  <si>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</si>
  <si>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</si>
  <si>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</si>
  <si>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</si>
  <si>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</si>
  <si>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</si>
  <si>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</si>
  <si>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</si>
  <si>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</si>
  <si>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</si>
  <si>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</si>
  <si>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</si>
  <si>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</si>
  <si>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</si>
  <si>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</si>
  <si>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</si>
  <si>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</si>
  <si>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</si>
  <si>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</si>
  <si>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</si>
  <si>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</si>
  <si>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</si>
  <si>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</si>
  <si>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</si>
  <si>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</si>
  <si>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</si>
  <si>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</si>
  <si>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</si>
  <si>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</si>
  <si>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</si>
  <si>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</si>
  <si>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</si>
  <si>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</si>
  <si>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 xml:space="preserve">Меню завтраков для обучающихся 1-4 классов </t>
  </si>
  <si>
    <t>Горошек консервированный</t>
  </si>
  <si>
    <t>Рыба тушенная с овощами</t>
  </si>
  <si>
    <t>Картофель отварной</t>
  </si>
  <si>
    <t>Тефтели мясные с томатным соусом</t>
  </si>
  <si>
    <t>Овощи по сезону (помидоры)</t>
  </si>
  <si>
    <t>Картофель тушеный</t>
  </si>
  <si>
    <t>Напиток кисломолочный (йогурт)</t>
  </si>
  <si>
    <t>Гуляш</t>
  </si>
  <si>
    <t xml:space="preserve">Хлеб ржаной </t>
  </si>
  <si>
    <t xml:space="preserve">Фрукты свежие </t>
  </si>
  <si>
    <t>Икра кабачковая</t>
  </si>
  <si>
    <t>Пирог фруктовый</t>
  </si>
  <si>
    <t>Рагу овощное</t>
  </si>
  <si>
    <t xml:space="preserve">Кондитерское изделие </t>
  </si>
  <si>
    <t xml:space="preserve">Пудинг из творога </t>
  </si>
  <si>
    <t>Каша молочная манная</t>
  </si>
  <si>
    <t>Чай с сахаром</t>
  </si>
  <si>
    <t>Каша вязкая ячневая</t>
  </si>
  <si>
    <t>Кисломолочный напиток (кефир)</t>
  </si>
  <si>
    <t>Сборник  рецептур блюд и кулинарных изделий для предприятий общественного питания при</t>
  </si>
  <si>
    <t>общеобразовательных школах под общей редакцией В.Т.Лапшиной</t>
  </si>
  <si>
    <t>Капуста квашенная</t>
  </si>
  <si>
    <t>Овощи по сезону (огурец)</t>
  </si>
  <si>
    <t>Горошек зеленый консервированный</t>
  </si>
  <si>
    <t>зима-весна</t>
  </si>
  <si>
    <t xml:space="preserve">Сок </t>
  </si>
  <si>
    <t>Сок</t>
  </si>
  <si>
    <t xml:space="preserve">Котлета (биточки) особые </t>
  </si>
  <si>
    <t>Молоко сгущенное</t>
  </si>
  <si>
    <t>Омлет натуральный</t>
  </si>
  <si>
    <t>Компот из сухофруктов</t>
  </si>
  <si>
    <t xml:space="preserve">Котлеты рубленные из птицы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</si>
</sst>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/>
    <xf numFmtId="2" fontId="13" fillId="4" borderId="0" xfId="0" applyNumberFormat="1" applyFont="1" applyFill="1" applyBorder="1"/>
    <xf numFmtId="2" fontId="14" fillId="4" borderId="0" xfId="0" applyNumberFormat="1" applyFont="1" applyFill="1" applyBorder="1"/>
    <xf numFmtId="2" fontId="12" fillId="4" borderId="0" xfId="0" applyNumberFormat="1" applyFont="1" applyFill="1" applyBorder="1"/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4"/>
  <sheetViews>
    <sheetView tabSelected="1" topLeftCell="A82" zoomScale="70" zoomScaleNormal="70" workbookViewId="0">
      <selection activeCell="A98" sqref="A98"/>
    </sheetView>
  </sheetViews>
  <sheetFormatPr defaultColWidth="9.140625" defaultRowHeight="15.75" customHeight="1"/>
  <cols>
    <col min="1" max="1" width="11.5703125" style="88" customWidth="1"/>
    <col min="2" max="2" width="72.85546875" style="47" customWidth="1"/>
    <col min="3" max="3" width="8.7109375" style="46" customWidth="1"/>
    <col min="4" max="6" width="9.140625" style="46"/>
    <col min="7" max="7" width="14" style="46" customWidth="1"/>
    <col min="8" max="14" width="9.140625" style="46"/>
    <col min="15" max="15" width="11" style="46" customWidth="1"/>
    <col min="16" max="16" width="9.140625" style="141"/>
    <col min="17" max="34" width="9.140625" style="152"/>
    <col min="35" max="35" width="9.140625" style="107"/>
    <col min="36" max="16384" width="9.140625" style="48"/>
  </cols>
  <sheetData>
    <row r="1" spans="1:35" s="129" customFormat="1" ht="15.75" customHeight="1">
      <c r="A1" s="122"/>
      <c r="B1" s="123" t="s">
        <v>155</v>
      </c>
      <c r="C1" s="124"/>
      <c r="D1" s="124"/>
      <c r="E1" s="124"/>
      <c r="F1" s="124"/>
      <c r="G1" s="125"/>
      <c r="H1" s="124"/>
      <c r="I1" s="124"/>
      <c r="J1" s="124"/>
      <c r="K1" s="124"/>
      <c r="L1" s="126"/>
      <c r="M1" s="127"/>
      <c r="N1" s="127"/>
      <c r="O1" s="127"/>
      <c r="P1" s="140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28"/>
    </row>
    <row r="2" spans="1:35" ht="15.75" customHeight="1">
      <c r="B2" s="175" t="s">
        <v>180</v>
      </c>
      <c r="G2" s="104"/>
      <c r="L2" s="105"/>
      <c r="M2" s="106"/>
      <c r="N2" s="106"/>
      <c r="O2" s="106"/>
    </row>
    <row r="3" spans="1:35" s="41" customFormat="1" ht="15.75" customHeight="1">
      <c r="A3" s="87"/>
      <c r="B3" s="41" t="s">
        <v>104</v>
      </c>
      <c r="G3" s="42"/>
      <c r="L3" s="43"/>
      <c r="M3" s="44"/>
      <c r="N3" s="44"/>
      <c r="O3" s="44"/>
      <c r="P3" s="43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45"/>
    </row>
    <row r="4" spans="1:35" ht="25.5" customHeight="1">
      <c r="D4" s="183" t="s">
        <v>147</v>
      </c>
      <c r="E4" s="183"/>
      <c r="F4" s="183"/>
      <c r="G4" s="184" t="s">
        <v>148</v>
      </c>
      <c r="H4" s="183" t="s">
        <v>149</v>
      </c>
      <c r="I4" s="183"/>
      <c r="J4" s="183"/>
      <c r="K4" s="183"/>
      <c r="L4" s="181" t="s">
        <v>150</v>
      </c>
      <c r="M4" s="182"/>
      <c r="N4" s="182"/>
      <c r="O4" s="182"/>
      <c r="P4" s="105"/>
    </row>
    <row r="5" spans="1:35" ht="33.75" customHeight="1">
      <c r="A5" s="179" t="s">
        <v>106</v>
      </c>
      <c r="B5" s="180"/>
      <c r="C5" s="49"/>
      <c r="D5" s="50" t="s">
        <v>0</v>
      </c>
      <c r="E5" s="50" t="s">
        <v>1</v>
      </c>
      <c r="F5" s="50" t="s">
        <v>2</v>
      </c>
      <c r="G5" s="185"/>
      <c r="H5" s="50" t="s">
        <v>41</v>
      </c>
      <c r="I5" s="50" t="s">
        <v>42</v>
      </c>
      <c r="J5" s="50" t="s">
        <v>43</v>
      </c>
      <c r="K5" s="50" t="s">
        <v>44</v>
      </c>
      <c r="L5" s="50" t="s">
        <v>45</v>
      </c>
      <c r="M5" s="50" t="s">
        <v>46</v>
      </c>
      <c r="N5" s="50" t="s">
        <v>47</v>
      </c>
      <c r="O5" s="50" t="s">
        <v>48</v>
      </c>
      <c r="P5" s="105"/>
    </row>
    <row r="6" spans="1:35" s="53" customFormat="1" ht="15.75" customHeight="1">
      <c r="A6" s="89">
        <v>3</v>
      </c>
      <c r="B6" s="51" t="s">
        <v>119</v>
      </c>
      <c r="C6" s="51">
        <v>40</v>
      </c>
      <c r="D6" s="52">
        <v>6.23</v>
      </c>
      <c r="E6" s="52">
        <v>8.41</v>
      </c>
      <c r="F6" s="52">
        <v>19.75</v>
      </c>
      <c r="G6" s="52">
        <f>F6*4+E6*9+D6*4</f>
        <v>179.61</v>
      </c>
      <c r="H6" s="52">
        <v>5.3999999999999999E-2</v>
      </c>
      <c r="I6" s="52">
        <v>0.11</v>
      </c>
      <c r="J6" s="52">
        <v>0.62</v>
      </c>
      <c r="K6" s="52">
        <v>0.215</v>
      </c>
      <c r="L6" s="52">
        <v>137.19999999999999</v>
      </c>
      <c r="M6" s="52">
        <v>79</v>
      </c>
      <c r="N6" s="52">
        <v>10.9</v>
      </c>
      <c r="O6" s="52">
        <v>0.6</v>
      </c>
      <c r="P6" s="14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46"/>
    </row>
    <row r="7" spans="1:35" ht="15.75" customHeight="1">
      <c r="A7" s="90">
        <v>311</v>
      </c>
      <c r="B7" s="54" t="s">
        <v>118</v>
      </c>
      <c r="C7" s="54">
        <v>200</v>
      </c>
      <c r="D7" s="52">
        <v>4.32</v>
      </c>
      <c r="E7" s="52">
        <v>5.4</v>
      </c>
      <c r="F7" s="52">
        <v>20.52</v>
      </c>
      <c r="G7" s="52">
        <v>161.28</v>
      </c>
      <c r="H7" s="52">
        <v>0.14000000000000001</v>
      </c>
      <c r="I7" s="52">
        <v>1.46</v>
      </c>
      <c r="J7" s="52">
        <v>0.06</v>
      </c>
      <c r="K7" s="52">
        <v>1.1499999999999999</v>
      </c>
      <c r="L7" s="52">
        <v>171.5</v>
      </c>
      <c r="M7" s="52">
        <v>0.86</v>
      </c>
      <c r="N7" s="52">
        <v>163.4</v>
      </c>
      <c r="O7" s="52">
        <v>48.4</v>
      </c>
      <c r="P7" s="142"/>
    </row>
    <row r="8" spans="1:35" s="53" customFormat="1" ht="15.75" customHeight="1">
      <c r="A8" s="89">
        <v>1</v>
      </c>
      <c r="B8" s="51" t="s">
        <v>172</v>
      </c>
      <c r="C8" s="51">
        <v>200</v>
      </c>
      <c r="D8" s="55">
        <v>0.2</v>
      </c>
      <c r="E8" s="55">
        <v>0</v>
      </c>
      <c r="F8" s="55">
        <v>15</v>
      </c>
      <c r="G8" s="52">
        <v>58</v>
      </c>
      <c r="H8" s="55">
        <v>0.04</v>
      </c>
      <c r="I8" s="55">
        <v>8</v>
      </c>
      <c r="J8" s="55">
        <v>2.6</v>
      </c>
      <c r="K8" s="55">
        <v>0.08</v>
      </c>
      <c r="L8" s="55">
        <v>40</v>
      </c>
      <c r="M8" s="55">
        <v>0.4</v>
      </c>
      <c r="N8" s="55">
        <v>36</v>
      </c>
      <c r="O8" s="55">
        <v>20</v>
      </c>
      <c r="P8" s="14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46"/>
    </row>
    <row r="9" spans="1:35" s="52" customFormat="1" ht="15.75" customHeight="1">
      <c r="A9" s="89"/>
      <c r="B9" s="51" t="s">
        <v>3</v>
      </c>
      <c r="C9" s="51">
        <v>20</v>
      </c>
      <c r="D9" s="52">
        <v>1.42</v>
      </c>
      <c r="E9" s="52">
        <v>1.75</v>
      </c>
      <c r="F9" s="52">
        <v>13.75</v>
      </c>
      <c r="G9" s="52">
        <v>78.3</v>
      </c>
      <c r="H9" s="52">
        <v>0.02</v>
      </c>
      <c r="I9" s="52">
        <v>0</v>
      </c>
      <c r="J9" s="52">
        <v>0</v>
      </c>
      <c r="K9" s="52">
        <v>0</v>
      </c>
      <c r="L9" s="52">
        <v>12.5</v>
      </c>
      <c r="M9" s="52">
        <v>43.75</v>
      </c>
      <c r="N9" s="52">
        <v>65.599999999999994</v>
      </c>
      <c r="O9" s="52">
        <v>0.93</v>
      </c>
      <c r="P9" s="14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47"/>
    </row>
    <row r="10" spans="1:35" s="52" customFormat="1" ht="15.75" customHeight="1">
      <c r="A10" s="89"/>
      <c r="B10" s="51" t="s">
        <v>165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ref="G10" si="0">F10*4+E10*9+D10*4</f>
        <v>57.7</v>
      </c>
      <c r="H10" s="55">
        <v>0.04</v>
      </c>
      <c r="I10" s="55">
        <v>5</v>
      </c>
      <c r="J10" s="55">
        <v>0</v>
      </c>
      <c r="K10" s="55">
        <v>0.33</v>
      </c>
      <c r="L10" s="55">
        <v>25</v>
      </c>
      <c r="M10" s="55">
        <v>18.3</v>
      </c>
      <c r="N10" s="55">
        <v>14.16</v>
      </c>
      <c r="O10" s="55">
        <v>0.5</v>
      </c>
      <c r="P10" s="14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47"/>
    </row>
    <row r="11" spans="1:35" s="52" customFormat="1" ht="15.75" customHeight="1">
      <c r="A11" s="91"/>
      <c r="B11" s="51"/>
      <c r="C11" s="51"/>
      <c r="P11" s="14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47"/>
    </row>
    <row r="12" spans="1:35" s="52" customFormat="1" ht="15.75" customHeight="1">
      <c r="A12" s="92"/>
      <c r="B12" s="56" t="s">
        <v>21</v>
      </c>
      <c r="C12" s="57">
        <f>SUM(C6:C10)</f>
        <v>580</v>
      </c>
      <c r="D12" s="57">
        <f>SUM(D6:D10)</f>
        <v>12.67</v>
      </c>
      <c r="E12" s="57">
        <f t="shared" ref="E12:O12" si="1">SUM(E6:E10)</f>
        <v>16.060000000000002</v>
      </c>
      <c r="F12" s="57">
        <f t="shared" si="1"/>
        <v>81.819999999999993</v>
      </c>
      <c r="G12" s="57">
        <f t="shared" si="1"/>
        <v>534.89</v>
      </c>
      <c r="H12" s="57">
        <f t="shared" si="1"/>
        <v>0.29399999999999998</v>
      </c>
      <c r="I12" s="57">
        <f t="shared" si="1"/>
        <v>14.57</v>
      </c>
      <c r="J12" s="57">
        <f t="shared" si="1"/>
        <v>3.2800000000000002</v>
      </c>
      <c r="K12" s="57">
        <f t="shared" si="1"/>
        <v>1.7750000000000001</v>
      </c>
      <c r="L12" s="57">
        <f t="shared" si="1"/>
        <v>386.2</v>
      </c>
      <c r="M12" s="57">
        <f t="shared" si="1"/>
        <v>142.31</v>
      </c>
      <c r="N12" s="57">
        <f t="shared" si="1"/>
        <v>290.06</v>
      </c>
      <c r="O12" s="57">
        <f t="shared" si="1"/>
        <v>70.430000000000007</v>
      </c>
      <c r="P12" s="14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47"/>
    </row>
    <row r="13" spans="1:35" ht="15.75" customHeight="1">
      <c r="A13" s="93"/>
      <c r="B13" s="58" t="s">
        <v>97</v>
      </c>
      <c r="C13" s="58"/>
      <c r="D13" s="59">
        <v>19.25</v>
      </c>
      <c r="E13" s="59">
        <v>19.75</v>
      </c>
      <c r="F13" s="59">
        <v>83.75</v>
      </c>
      <c r="G13" s="59">
        <v>587.5</v>
      </c>
      <c r="H13" s="59">
        <v>0.3</v>
      </c>
      <c r="I13" s="59">
        <v>15</v>
      </c>
      <c r="J13" s="59">
        <v>0.17499999999999999</v>
      </c>
      <c r="K13" s="59">
        <v>2.5</v>
      </c>
      <c r="L13" s="59">
        <v>275</v>
      </c>
      <c r="M13" s="59">
        <v>412.5</v>
      </c>
      <c r="N13" s="59">
        <v>62.5</v>
      </c>
      <c r="O13" s="59">
        <v>3</v>
      </c>
    </row>
    <row r="14" spans="1:35" s="60" customFormat="1" ht="15.75" customHeight="1">
      <c r="A14" s="186" t="s">
        <v>107</v>
      </c>
      <c r="B14" s="186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43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48"/>
    </row>
    <row r="15" spans="1:35" ht="15.75" customHeight="1">
      <c r="A15" s="94">
        <v>125</v>
      </c>
      <c r="B15" s="61" t="s">
        <v>156</v>
      </c>
      <c r="C15" s="61">
        <v>25</v>
      </c>
      <c r="D15" s="55">
        <v>0.77</v>
      </c>
      <c r="E15" s="55">
        <v>0</v>
      </c>
      <c r="F15" s="55">
        <v>1.62</v>
      </c>
      <c r="G15" s="55">
        <v>9.6</v>
      </c>
      <c r="H15" s="55">
        <v>0</v>
      </c>
      <c r="I15" s="55">
        <v>5</v>
      </c>
      <c r="J15" s="55">
        <v>5.75</v>
      </c>
      <c r="K15" s="55">
        <v>4.4999999999999998E-2</v>
      </c>
      <c r="L15" s="55">
        <v>17</v>
      </c>
      <c r="M15" s="55">
        <v>15.5</v>
      </c>
      <c r="N15" s="55">
        <v>5.25</v>
      </c>
      <c r="O15" s="55">
        <v>0.17499999999999999</v>
      </c>
    </row>
    <row r="16" spans="1:35" ht="15.75" customHeight="1">
      <c r="A16" s="89">
        <v>28</v>
      </c>
      <c r="B16" s="51" t="s">
        <v>157</v>
      </c>
      <c r="C16" s="51">
        <v>90</v>
      </c>
      <c r="D16" s="46">
        <v>9.5399999999999991</v>
      </c>
      <c r="E16" s="46">
        <v>4.5999999999999996</v>
      </c>
      <c r="F16" s="46">
        <v>5.04</v>
      </c>
      <c r="G16" s="55">
        <v>100.8</v>
      </c>
      <c r="H16" s="46">
        <v>0.08</v>
      </c>
      <c r="I16" s="46">
        <v>2.73</v>
      </c>
      <c r="J16" s="46">
        <v>0.02</v>
      </c>
      <c r="K16" s="46">
        <v>0.53</v>
      </c>
      <c r="L16" s="46">
        <v>104.7</v>
      </c>
      <c r="M16" s="46">
        <v>120.2</v>
      </c>
      <c r="N16" s="46">
        <v>2.5099999999999998</v>
      </c>
      <c r="O16" s="46">
        <v>0.03</v>
      </c>
    </row>
    <row r="17" spans="1:35" s="62" customFormat="1" ht="15.75" customHeight="1">
      <c r="A17" s="89">
        <v>203</v>
      </c>
      <c r="B17" s="51" t="s">
        <v>158</v>
      </c>
      <c r="C17" s="51">
        <v>150</v>
      </c>
      <c r="D17" s="52">
        <v>3.25</v>
      </c>
      <c r="E17" s="52">
        <v>6.63</v>
      </c>
      <c r="F17" s="52">
        <v>15.34</v>
      </c>
      <c r="G17" s="55">
        <v>137.80000000000001</v>
      </c>
      <c r="H17" s="52">
        <v>0.02</v>
      </c>
      <c r="I17" s="52">
        <v>22.49</v>
      </c>
      <c r="J17" s="52">
        <v>0</v>
      </c>
      <c r="K17" s="52">
        <v>0.4</v>
      </c>
      <c r="L17" s="52">
        <v>36.299999999999997</v>
      </c>
      <c r="M17" s="52">
        <v>22.6</v>
      </c>
      <c r="N17" s="52">
        <v>28.43</v>
      </c>
      <c r="O17" s="52">
        <v>0.98</v>
      </c>
      <c r="P17" s="144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49"/>
    </row>
    <row r="18" spans="1:35" s="62" customFormat="1" ht="15.75" customHeight="1">
      <c r="A18" s="89"/>
      <c r="B18" s="51" t="s">
        <v>182</v>
      </c>
      <c r="C18" s="51">
        <v>200</v>
      </c>
      <c r="D18" s="52">
        <v>2.5</v>
      </c>
      <c r="E18" s="52">
        <v>3.6</v>
      </c>
      <c r="F18" s="52">
        <v>28.7</v>
      </c>
      <c r="G18" s="55">
        <v>152</v>
      </c>
      <c r="H18" s="52">
        <v>0.06</v>
      </c>
      <c r="I18" s="52">
        <v>2.23</v>
      </c>
      <c r="J18" s="52">
        <v>0</v>
      </c>
      <c r="K18" s="52">
        <v>0.12</v>
      </c>
      <c r="L18" s="52">
        <v>214.8</v>
      </c>
      <c r="M18" s="52">
        <v>174.8</v>
      </c>
      <c r="N18" s="52">
        <v>24.08</v>
      </c>
      <c r="O18" s="52">
        <v>0.64</v>
      </c>
      <c r="P18" s="144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49"/>
    </row>
    <row r="19" spans="1:35" s="63" customFormat="1" ht="15.75" customHeight="1">
      <c r="A19" s="89"/>
      <c r="B19" s="51" t="s">
        <v>4</v>
      </c>
      <c r="C19" s="51">
        <v>37.5</v>
      </c>
      <c r="D19" s="46">
        <v>2.92</v>
      </c>
      <c r="E19" s="46">
        <v>1.1399999999999999</v>
      </c>
      <c r="F19" s="46">
        <v>18.920000000000002</v>
      </c>
      <c r="G19" s="55">
        <v>99.56</v>
      </c>
      <c r="H19" s="46">
        <v>7.0000000000000007E-2</v>
      </c>
      <c r="I19" s="46">
        <v>0</v>
      </c>
      <c r="J19" s="46">
        <v>0</v>
      </c>
      <c r="K19" s="46">
        <v>0</v>
      </c>
      <c r="L19" s="46">
        <v>14.06</v>
      </c>
      <c r="M19" s="46">
        <v>82.84</v>
      </c>
      <c r="N19" s="46">
        <v>24.7</v>
      </c>
      <c r="O19" s="46">
        <v>1.06</v>
      </c>
      <c r="P19" s="120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21"/>
    </row>
    <row r="20" spans="1:35" s="62" customFormat="1" ht="15.75" customHeight="1">
      <c r="A20" s="89"/>
      <c r="B20" s="51" t="s">
        <v>164</v>
      </c>
      <c r="C20" s="51">
        <v>20</v>
      </c>
      <c r="D20" s="52">
        <v>1.42</v>
      </c>
      <c r="E20" s="52">
        <v>1.75</v>
      </c>
      <c r="F20" s="52">
        <v>13.75</v>
      </c>
      <c r="G20" s="55">
        <v>78.3</v>
      </c>
      <c r="H20" s="52">
        <v>0.02</v>
      </c>
      <c r="I20" s="52">
        <v>0</v>
      </c>
      <c r="J20" s="52">
        <v>0</v>
      </c>
      <c r="K20" s="52">
        <v>0</v>
      </c>
      <c r="L20" s="52">
        <v>12.5</v>
      </c>
      <c r="M20" s="52">
        <v>43.75</v>
      </c>
      <c r="N20" s="52">
        <v>65.599999999999994</v>
      </c>
      <c r="O20" s="52">
        <v>0.93</v>
      </c>
      <c r="P20" s="144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49"/>
    </row>
    <row r="21" spans="1:35" s="52" customFormat="1" ht="15.75" customHeight="1">
      <c r="A21" s="91"/>
      <c r="P21" s="14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47"/>
    </row>
    <row r="22" spans="1:35" s="52" customFormat="1" ht="15.75" customHeight="1">
      <c r="A22" s="92"/>
      <c r="B22" s="64" t="s">
        <v>21</v>
      </c>
      <c r="C22" s="57">
        <f t="shared" ref="C22:O22" si="2">SUM(C15:C20)</f>
        <v>522.5</v>
      </c>
      <c r="D22" s="57">
        <f t="shared" si="2"/>
        <v>20.399999999999999</v>
      </c>
      <c r="E22" s="57">
        <f t="shared" si="2"/>
        <v>17.72</v>
      </c>
      <c r="F22" s="57">
        <f t="shared" si="2"/>
        <v>83.37</v>
      </c>
      <c r="G22" s="57">
        <f t="shared" si="2"/>
        <v>578.05999999999995</v>
      </c>
      <c r="H22" s="57">
        <f t="shared" si="2"/>
        <v>0.25</v>
      </c>
      <c r="I22" s="57">
        <f t="shared" si="2"/>
        <v>32.449999999999996</v>
      </c>
      <c r="J22" s="57">
        <f t="shared" si="2"/>
        <v>5.77</v>
      </c>
      <c r="K22" s="57">
        <f t="shared" si="2"/>
        <v>1.0950000000000002</v>
      </c>
      <c r="L22" s="57">
        <f t="shared" si="2"/>
        <v>399.36</v>
      </c>
      <c r="M22" s="57">
        <f t="shared" si="2"/>
        <v>459.69000000000005</v>
      </c>
      <c r="N22" s="57">
        <f t="shared" si="2"/>
        <v>150.57</v>
      </c>
      <c r="O22" s="57">
        <f t="shared" si="2"/>
        <v>3.8150000000000004</v>
      </c>
      <c r="P22" s="14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47"/>
    </row>
    <row r="23" spans="1:35" s="52" customFormat="1" ht="15.75" customHeight="1">
      <c r="A23" s="95"/>
      <c r="B23" s="58" t="s">
        <v>97</v>
      </c>
      <c r="C23" s="58"/>
      <c r="D23" s="59">
        <v>19.25</v>
      </c>
      <c r="E23" s="59">
        <v>19.75</v>
      </c>
      <c r="F23" s="59">
        <v>83.75</v>
      </c>
      <c r="G23" s="59">
        <v>587.5</v>
      </c>
      <c r="H23" s="59">
        <v>0.3</v>
      </c>
      <c r="I23" s="59">
        <v>15</v>
      </c>
      <c r="J23" s="59">
        <v>0.17499999999999999</v>
      </c>
      <c r="K23" s="59">
        <v>2.5</v>
      </c>
      <c r="L23" s="59">
        <v>275</v>
      </c>
      <c r="M23" s="59">
        <v>412.5</v>
      </c>
      <c r="N23" s="59">
        <v>62.5</v>
      </c>
      <c r="O23" s="59">
        <v>3</v>
      </c>
      <c r="P23" s="14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47"/>
    </row>
    <row r="24" spans="1:35" s="52" customFormat="1" ht="15.75" customHeight="1">
      <c r="A24" s="179" t="s">
        <v>108</v>
      </c>
      <c r="B24" s="180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4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47"/>
    </row>
    <row r="25" spans="1:35" ht="15.75" customHeight="1">
      <c r="A25" s="89">
        <v>125</v>
      </c>
      <c r="B25" s="51" t="s">
        <v>166</v>
      </c>
      <c r="C25" s="51">
        <v>40</v>
      </c>
      <c r="D25" s="46">
        <v>0.42</v>
      </c>
      <c r="E25" s="46">
        <v>0</v>
      </c>
      <c r="F25" s="46">
        <v>2.66</v>
      </c>
      <c r="G25" s="46">
        <v>12.62</v>
      </c>
      <c r="H25" s="46">
        <v>6.3840000000000008E-2</v>
      </c>
      <c r="I25" s="46">
        <v>1.56</v>
      </c>
      <c r="J25" s="46">
        <v>0</v>
      </c>
      <c r="K25" s="48">
        <v>0.66500000000000004</v>
      </c>
      <c r="L25" s="48">
        <v>8.48</v>
      </c>
      <c r="M25" s="48">
        <v>24.897600000000001</v>
      </c>
      <c r="N25" s="48">
        <v>19.152000000000001</v>
      </c>
      <c r="O25" s="48">
        <v>1.46</v>
      </c>
    </row>
    <row r="26" spans="1:35" ht="15.75" customHeight="1">
      <c r="A26" s="89">
        <v>462</v>
      </c>
      <c r="B26" s="51" t="s">
        <v>159</v>
      </c>
      <c r="C26" s="51">
        <v>90</v>
      </c>
      <c r="D26" s="55">
        <v>7.44</v>
      </c>
      <c r="E26" s="55">
        <v>12.3</v>
      </c>
      <c r="F26" s="55">
        <v>9.9700000000000006</v>
      </c>
      <c r="G26" s="46">
        <v>114.45</v>
      </c>
      <c r="H26" s="55">
        <v>0.04</v>
      </c>
      <c r="I26" s="55">
        <v>0.43</v>
      </c>
      <c r="J26" s="55">
        <v>7.0000000000000007E-2</v>
      </c>
      <c r="K26" s="55">
        <v>0.09</v>
      </c>
      <c r="L26" s="55">
        <v>16.62</v>
      </c>
      <c r="M26" s="55">
        <v>92.75</v>
      </c>
      <c r="N26" s="55">
        <v>12.25</v>
      </c>
      <c r="O26" s="55">
        <v>0.43</v>
      </c>
      <c r="P26" s="142"/>
    </row>
    <row r="27" spans="1:35" ht="15.75" customHeight="1">
      <c r="A27" s="96">
        <v>302</v>
      </c>
      <c r="B27" s="51" t="s">
        <v>129</v>
      </c>
      <c r="C27" s="51">
        <v>150</v>
      </c>
      <c r="D27" s="52">
        <v>6.45</v>
      </c>
      <c r="E27" s="52">
        <v>9.75</v>
      </c>
      <c r="F27" s="52">
        <v>40.119999999999997</v>
      </c>
      <c r="G27" s="46">
        <v>281.5</v>
      </c>
      <c r="H27" s="52">
        <v>0.17</v>
      </c>
      <c r="I27" s="52">
        <v>0</v>
      </c>
      <c r="J27" s="52">
        <v>0.05</v>
      </c>
      <c r="K27" s="52">
        <v>0.12</v>
      </c>
      <c r="L27" s="52">
        <v>0.75</v>
      </c>
      <c r="M27" s="52">
        <v>2.65</v>
      </c>
      <c r="N27" s="52">
        <v>159.19999999999999</v>
      </c>
      <c r="O27" s="52">
        <v>2.3E-2</v>
      </c>
      <c r="P27" s="142"/>
    </row>
    <row r="28" spans="1:35" s="53" customFormat="1" ht="15.75" customHeight="1">
      <c r="A28" s="89">
        <v>6</v>
      </c>
      <c r="B28" s="51" t="s">
        <v>65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ref="G28" si="3">F28*4+E28*9+D28*4</f>
        <v>92.899999999999991</v>
      </c>
      <c r="H28" s="52">
        <v>0.02</v>
      </c>
      <c r="I28" s="52">
        <v>0.6</v>
      </c>
      <c r="J28" s="52">
        <v>0.1</v>
      </c>
      <c r="K28" s="52">
        <v>0.1</v>
      </c>
      <c r="L28" s="52">
        <v>120.3</v>
      </c>
      <c r="M28" s="52">
        <v>90</v>
      </c>
      <c r="N28" s="52">
        <v>14</v>
      </c>
      <c r="O28" s="52">
        <v>0.13</v>
      </c>
      <c r="P28" s="14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46"/>
    </row>
    <row r="29" spans="1:35" ht="15.75" customHeight="1">
      <c r="A29" s="89"/>
      <c r="B29" s="51" t="s">
        <v>4</v>
      </c>
      <c r="C29" s="51">
        <v>37.5</v>
      </c>
      <c r="D29" s="46">
        <v>2.92</v>
      </c>
      <c r="E29" s="46">
        <v>1.1399999999999999</v>
      </c>
      <c r="F29" s="46">
        <v>18.920000000000002</v>
      </c>
      <c r="G29" s="46">
        <v>99.56</v>
      </c>
      <c r="H29" s="46">
        <v>7.0000000000000007E-2</v>
      </c>
      <c r="I29" s="46">
        <v>0</v>
      </c>
      <c r="J29" s="46">
        <v>0</v>
      </c>
      <c r="K29" s="46">
        <v>0</v>
      </c>
      <c r="L29" s="46">
        <v>14.06</v>
      </c>
      <c r="M29" s="46">
        <v>82.84</v>
      </c>
      <c r="N29" s="46">
        <v>24.7</v>
      </c>
      <c r="O29" s="46">
        <v>1.06</v>
      </c>
      <c r="P29" s="142"/>
    </row>
    <row r="30" spans="1:35" s="52" customFormat="1" ht="15.75" customHeight="1">
      <c r="A30" s="89"/>
      <c r="B30" s="51" t="s">
        <v>3</v>
      </c>
      <c r="C30" s="51">
        <v>20</v>
      </c>
      <c r="D30" s="52">
        <v>1.42</v>
      </c>
      <c r="E30" s="52">
        <v>1.75</v>
      </c>
      <c r="F30" s="52">
        <v>13.75</v>
      </c>
      <c r="G30" s="46">
        <v>78.3</v>
      </c>
      <c r="H30" s="52">
        <v>0.02</v>
      </c>
      <c r="I30" s="52">
        <v>0</v>
      </c>
      <c r="J30" s="52">
        <v>0</v>
      </c>
      <c r="K30" s="52">
        <v>0</v>
      </c>
      <c r="L30" s="52">
        <v>12.5</v>
      </c>
      <c r="M30" s="52">
        <v>43.75</v>
      </c>
      <c r="N30" s="52">
        <v>65.599999999999994</v>
      </c>
      <c r="O30" s="52">
        <v>0.93</v>
      </c>
      <c r="P30" s="14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47"/>
    </row>
    <row r="31" spans="1:35" s="52" customFormat="1" ht="15.75" customHeight="1">
      <c r="A31" s="89"/>
      <c r="P31" s="14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47"/>
    </row>
    <row r="32" spans="1:35" s="52" customFormat="1" ht="15.75" customHeight="1">
      <c r="A32" s="92"/>
      <c r="B32" s="56" t="s">
        <v>21</v>
      </c>
      <c r="C32" s="57">
        <f t="shared" ref="C32:O32" si="4">SUM(C25:C30)</f>
        <v>537.5</v>
      </c>
      <c r="D32" s="57">
        <f t="shared" si="4"/>
        <v>21.550000000000004</v>
      </c>
      <c r="E32" s="57">
        <f t="shared" si="4"/>
        <v>27.44</v>
      </c>
      <c r="F32" s="57">
        <f t="shared" si="4"/>
        <v>100.12</v>
      </c>
      <c r="G32" s="57">
        <f t="shared" si="4"/>
        <v>679.32999999999993</v>
      </c>
      <c r="H32" s="57">
        <f t="shared" si="4"/>
        <v>0.38384000000000007</v>
      </c>
      <c r="I32" s="57">
        <f t="shared" si="4"/>
        <v>2.59</v>
      </c>
      <c r="J32" s="57">
        <f t="shared" si="4"/>
        <v>0.22000000000000003</v>
      </c>
      <c r="K32" s="57">
        <f t="shared" si="4"/>
        <v>0.97499999999999998</v>
      </c>
      <c r="L32" s="57">
        <f t="shared" si="4"/>
        <v>172.71</v>
      </c>
      <c r="M32" s="57">
        <f t="shared" si="4"/>
        <v>336.88760000000002</v>
      </c>
      <c r="N32" s="57">
        <f t="shared" si="4"/>
        <v>294.90199999999993</v>
      </c>
      <c r="O32" s="57">
        <f t="shared" si="4"/>
        <v>4.0329999999999995</v>
      </c>
      <c r="P32" s="14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47"/>
    </row>
    <row r="33" spans="1:35" s="52" customFormat="1" ht="15.75" customHeight="1">
      <c r="A33" s="95"/>
      <c r="B33" s="58" t="s">
        <v>97</v>
      </c>
      <c r="C33" s="58"/>
      <c r="D33" s="59">
        <v>19.25</v>
      </c>
      <c r="E33" s="59">
        <v>19.75</v>
      </c>
      <c r="F33" s="59">
        <v>83.75</v>
      </c>
      <c r="G33" s="59">
        <v>587.5</v>
      </c>
      <c r="H33" s="59">
        <v>0.3</v>
      </c>
      <c r="I33" s="59">
        <v>15</v>
      </c>
      <c r="J33" s="59">
        <v>0.17499999999999999</v>
      </c>
      <c r="K33" s="59">
        <v>2.5</v>
      </c>
      <c r="L33" s="59">
        <v>275</v>
      </c>
      <c r="M33" s="59">
        <v>412.5</v>
      </c>
      <c r="N33" s="59">
        <v>62.5</v>
      </c>
      <c r="O33" s="59">
        <v>3</v>
      </c>
      <c r="P33" s="14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47"/>
    </row>
    <row r="34" spans="1:35" s="63" customFormat="1" ht="15.75" customHeight="1">
      <c r="A34" s="179" t="s">
        <v>109</v>
      </c>
      <c r="B34" s="18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144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21"/>
    </row>
    <row r="35" spans="1:35" ht="15.75" customHeight="1">
      <c r="A35" s="89">
        <v>125</v>
      </c>
      <c r="B35" s="51" t="s">
        <v>177</v>
      </c>
      <c r="C35" s="51">
        <v>80</v>
      </c>
      <c r="D35" s="52">
        <v>0.85</v>
      </c>
      <c r="E35" s="52">
        <v>0</v>
      </c>
      <c r="F35" s="52">
        <v>5.31</v>
      </c>
      <c r="G35" s="52">
        <v>25.25</v>
      </c>
      <c r="H35" s="52">
        <v>6.3840000000000008E-2</v>
      </c>
      <c r="I35" s="52">
        <v>1.56</v>
      </c>
      <c r="J35" s="52">
        <v>0</v>
      </c>
      <c r="K35" s="52">
        <v>0.66500000000000004</v>
      </c>
      <c r="L35" s="52">
        <v>16.96</v>
      </c>
      <c r="M35" s="52">
        <v>24.897600000000001</v>
      </c>
      <c r="N35" s="52">
        <v>19.152000000000001</v>
      </c>
      <c r="O35" s="52">
        <v>2.93</v>
      </c>
      <c r="P35" s="142"/>
    </row>
    <row r="36" spans="1:35" s="53" customFormat="1" ht="15.75" customHeight="1">
      <c r="A36" s="89">
        <v>19</v>
      </c>
      <c r="B36" s="51" t="s">
        <v>185</v>
      </c>
      <c r="C36" s="51">
        <v>110</v>
      </c>
      <c r="D36" s="46">
        <v>15.77</v>
      </c>
      <c r="E36" s="46">
        <v>30.41</v>
      </c>
      <c r="F36" s="46">
        <v>2.72</v>
      </c>
      <c r="G36" s="52">
        <v>347.64</v>
      </c>
      <c r="H36" s="46">
        <v>0.15</v>
      </c>
      <c r="I36" s="46">
        <v>0.21</v>
      </c>
      <c r="J36" s="46">
        <v>2.88</v>
      </c>
      <c r="K36" s="46">
        <v>7.8</v>
      </c>
      <c r="L36" s="46">
        <v>95.44</v>
      </c>
      <c r="M36" s="46">
        <v>245.24</v>
      </c>
      <c r="N36" s="46">
        <v>20.05</v>
      </c>
      <c r="O36" s="46">
        <v>2.78</v>
      </c>
      <c r="P36" s="14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46"/>
    </row>
    <row r="37" spans="1:35" ht="15.75" customHeight="1">
      <c r="A37" s="89">
        <v>2</v>
      </c>
      <c r="B37" s="51" t="s">
        <v>186</v>
      </c>
      <c r="C37" s="51">
        <v>200</v>
      </c>
      <c r="D37" s="52">
        <v>1.04</v>
      </c>
      <c r="E37" s="52">
        <v>0.6</v>
      </c>
      <c r="F37" s="52">
        <v>10.199999999999999</v>
      </c>
      <c r="G37" s="52">
        <v>50.36</v>
      </c>
      <c r="H37" s="52">
        <v>0.2</v>
      </c>
      <c r="I37" s="52">
        <v>8</v>
      </c>
      <c r="J37" s="52">
        <v>0</v>
      </c>
      <c r="K37" s="52">
        <v>11</v>
      </c>
      <c r="L37" s="52">
        <v>32</v>
      </c>
      <c r="M37" s="52">
        <v>29</v>
      </c>
      <c r="N37" s="52">
        <v>21</v>
      </c>
      <c r="O37" s="52">
        <v>6.4</v>
      </c>
      <c r="P37" s="142"/>
    </row>
    <row r="38" spans="1:35" s="52" customFormat="1" ht="15.75" customHeight="1">
      <c r="A38" s="89"/>
      <c r="B38" s="51" t="s">
        <v>4</v>
      </c>
      <c r="C38" s="51">
        <v>37.5</v>
      </c>
      <c r="D38" s="55">
        <v>2.92</v>
      </c>
      <c r="E38" s="55">
        <v>1.1399999999999999</v>
      </c>
      <c r="F38" s="55">
        <v>18.920000000000002</v>
      </c>
      <c r="G38" s="52">
        <v>99.56</v>
      </c>
      <c r="H38" s="55">
        <v>7.0000000000000007E-2</v>
      </c>
      <c r="I38" s="55">
        <v>0</v>
      </c>
      <c r="J38" s="55">
        <v>0</v>
      </c>
      <c r="K38" s="55">
        <v>0</v>
      </c>
      <c r="L38" s="55">
        <v>14.06</v>
      </c>
      <c r="M38" s="55">
        <v>82.84</v>
      </c>
      <c r="N38" s="55">
        <v>24.7</v>
      </c>
      <c r="O38" s="55">
        <v>1.06</v>
      </c>
      <c r="P38" s="14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47"/>
    </row>
    <row r="39" spans="1:35" s="52" customFormat="1" ht="15.75" customHeight="1">
      <c r="A39" s="89"/>
      <c r="B39" s="51" t="s">
        <v>3</v>
      </c>
      <c r="C39" s="51">
        <v>20</v>
      </c>
      <c r="D39" s="52">
        <v>1.42</v>
      </c>
      <c r="E39" s="52">
        <v>1.75</v>
      </c>
      <c r="F39" s="52">
        <v>13.75</v>
      </c>
      <c r="G39" s="52">
        <v>78.3</v>
      </c>
      <c r="H39" s="52">
        <v>0.02</v>
      </c>
      <c r="I39" s="52">
        <v>0</v>
      </c>
      <c r="J39" s="52">
        <v>0</v>
      </c>
      <c r="K39" s="52">
        <v>0</v>
      </c>
      <c r="L39" s="52">
        <v>12.5</v>
      </c>
      <c r="M39" s="52">
        <v>43.75</v>
      </c>
      <c r="N39" s="52">
        <v>65.599999999999994</v>
      </c>
      <c r="O39" s="52">
        <v>0.93</v>
      </c>
      <c r="P39" s="14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47"/>
    </row>
    <row r="40" spans="1:35" s="52" customFormat="1" ht="15.75" customHeight="1">
      <c r="A40" s="91" t="s">
        <v>39</v>
      </c>
      <c r="B40" s="51" t="s">
        <v>165</v>
      </c>
      <c r="C40" s="51">
        <v>120</v>
      </c>
      <c r="D40" s="52">
        <v>0.5</v>
      </c>
      <c r="E40" s="55">
        <v>0.5</v>
      </c>
      <c r="F40" s="55">
        <v>12.8</v>
      </c>
      <c r="G40" s="52">
        <v>57.7</v>
      </c>
      <c r="H40" s="55">
        <v>0.04</v>
      </c>
      <c r="I40" s="55">
        <v>5</v>
      </c>
      <c r="J40" s="55">
        <v>0</v>
      </c>
      <c r="K40" s="55">
        <v>0.33</v>
      </c>
      <c r="L40" s="55">
        <v>25</v>
      </c>
      <c r="M40" s="55">
        <v>18.3</v>
      </c>
      <c r="N40" s="55">
        <v>14.16</v>
      </c>
      <c r="O40" s="55">
        <v>0.5</v>
      </c>
      <c r="P40" s="14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47"/>
    </row>
    <row r="41" spans="1:35" s="52" customFormat="1" ht="15.75" customHeight="1">
      <c r="A41" s="89"/>
      <c r="P41" s="14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47"/>
    </row>
    <row r="42" spans="1:35" ht="15.75" customHeight="1">
      <c r="A42" s="92"/>
      <c r="B42" s="56" t="s">
        <v>21</v>
      </c>
      <c r="C42" s="57">
        <f t="shared" ref="C42:O42" si="5">SUM(C35:C40)</f>
        <v>567.5</v>
      </c>
      <c r="D42" s="57">
        <f t="shared" si="5"/>
        <v>22.5</v>
      </c>
      <c r="E42" s="57">
        <f t="shared" si="5"/>
        <v>34.4</v>
      </c>
      <c r="F42" s="57">
        <f t="shared" si="5"/>
        <v>63.7</v>
      </c>
      <c r="G42" s="57">
        <f t="shared" si="5"/>
        <v>658.81</v>
      </c>
      <c r="H42" s="57">
        <f t="shared" si="5"/>
        <v>0.54383999999999999</v>
      </c>
      <c r="I42" s="57">
        <f t="shared" si="5"/>
        <v>14.77</v>
      </c>
      <c r="J42" s="57">
        <f t="shared" si="5"/>
        <v>2.88</v>
      </c>
      <c r="K42" s="57">
        <f t="shared" si="5"/>
        <v>19.794999999999998</v>
      </c>
      <c r="L42" s="57">
        <f t="shared" si="5"/>
        <v>195.96</v>
      </c>
      <c r="M42" s="57">
        <f t="shared" si="5"/>
        <v>444.02760000000006</v>
      </c>
      <c r="N42" s="57">
        <f t="shared" si="5"/>
        <v>164.66200000000001</v>
      </c>
      <c r="O42" s="57">
        <f t="shared" si="5"/>
        <v>14.6</v>
      </c>
      <c r="P42" s="142"/>
    </row>
    <row r="43" spans="1:35" ht="15.75" customHeight="1">
      <c r="A43" s="95"/>
      <c r="B43" s="58" t="s">
        <v>97</v>
      </c>
      <c r="C43" s="58"/>
      <c r="D43" s="59">
        <v>19.25</v>
      </c>
      <c r="E43" s="59">
        <v>19.75</v>
      </c>
      <c r="F43" s="59">
        <v>83.75</v>
      </c>
      <c r="G43" s="59">
        <v>587.5</v>
      </c>
      <c r="H43" s="59">
        <v>0.3</v>
      </c>
      <c r="I43" s="59">
        <v>15</v>
      </c>
      <c r="J43" s="59">
        <v>0.17499999999999999</v>
      </c>
      <c r="K43" s="59">
        <v>2.5</v>
      </c>
      <c r="L43" s="59">
        <v>275</v>
      </c>
      <c r="M43" s="59">
        <v>412.5</v>
      </c>
      <c r="N43" s="59">
        <v>62.5</v>
      </c>
      <c r="O43" s="59">
        <v>3</v>
      </c>
      <c r="P43" s="142"/>
    </row>
    <row r="44" spans="1:35" ht="15.75" customHeight="1">
      <c r="A44" s="179" t="s">
        <v>110</v>
      </c>
      <c r="B44" s="180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142"/>
    </row>
    <row r="45" spans="1:35" s="52" customFormat="1" ht="15.75" customHeight="1">
      <c r="A45" s="96">
        <v>125</v>
      </c>
      <c r="B45" s="61" t="s">
        <v>160</v>
      </c>
      <c r="C45" s="61">
        <v>70</v>
      </c>
      <c r="D45" s="52">
        <v>0.74</v>
      </c>
      <c r="E45" s="52">
        <v>0</v>
      </c>
      <c r="F45" s="52">
        <v>4.6500000000000004</v>
      </c>
      <c r="G45" s="52">
        <v>22.09</v>
      </c>
      <c r="H45" s="52">
        <v>2.3199999999999998E-2</v>
      </c>
      <c r="I45" s="52">
        <v>2.73</v>
      </c>
      <c r="J45" s="52">
        <v>0</v>
      </c>
      <c r="K45" s="52">
        <v>6.9599999999999995E-2</v>
      </c>
      <c r="L45" s="52">
        <v>14.84</v>
      </c>
      <c r="M45" s="52">
        <v>20.88</v>
      </c>
      <c r="N45" s="52">
        <v>9.7439999999999998</v>
      </c>
      <c r="O45" s="52">
        <v>2.56</v>
      </c>
      <c r="P45" s="14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47"/>
    </row>
    <row r="46" spans="1:35" s="53" customFormat="1" ht="15.75" customHeight="1">
      <c r="A46" s="89">
        <v>212</v>
      </c>
      <c r="B46" s="51" t="s">
        <v>187</v>
      </c>
      <c r="C46" s="51">
        <v>75</v>
      </c>
      <c r="D46" s="52">
        <v>9.5</v>
      </c>
      <c r="E46" s="52">
        <v>12.64</v>
      </c>
      <c r="F46" s="52">
        <v>9.73</v>
      </c>
      <c r="G46" s="52">
        <v>190.68</v>
      </c>
      <c r="H46" s="52">
        <v>7.0000000000000007E-2</v>
      </c>
      <c r="I46" s="52">
        <v>0.51</v>
      </c>
      <c r="J46" s="52">
        <v>0.81</v>
      </c>
      <c r="K46" s="52">
        <v>2.2999999999999998</v>
      </c>
      <c r="L46" s="52">
        <v>78.2</v>
      </c>
      <c r="M46" s="52">
        <v>78.52</v>
      </c>
      <c r="N46" s="52">
        <v>16.16</v>
      </c>
      <c r="O46" s="52">
        <v>28.97</v>
      </c>
      <c r="P46" s="14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46"/>
    </row>
    <row r="47" spans="1:35" s="52" customFormat="1" ht="15.75" customHeight="1">
      <c r="A47" s="89">
        <v>66</v>
      </c>
      <c r="B47" s="51" t="s">
        <v>161</v>
      </c>
      <c r="C47" s="51">
        <v>150</v>
      </c>
      <c r="D47" s="52">
        <v>3.15</v>
      </c>
      <c r="E47" s="52">
        <v>9.6</v>
      </c>
      <c r="F47" s="52">
        <v>27.75</v>
      </c>
      <c r="G47" s="52">
        <v>181.5</v>
      </c>
      <c r="H47" s="52">
        <v>0.02</v>
      </c>
      <c r="I47" s="52">
        <v>30.9</v>
      </c>
      <c r="J47" s="52">
        <v>0</v>
      </c>
      <c r="K47" s="52">
        <v>0.4</v>
      </c>
      <c r="L47" s="52">
        <v>29.1</v>
      </c>
      <c r="M47" s="52">
        <v>22.6</v>
      </c>
      <c r="N47" s="52">
        <v>10.19</v>
      </c>
      <c r="O47" s="52">
        <v>3.2</v>
      </c>
      <c r="P47" s="14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47"/>
    </row>
    <row r="48" spans="1:35" s="52" customFormat="1" ht="15.75" customHeight="1">
      <c r="A48" s="97"/>
      <c r="B48" s="51" t="s">
        <v>162</v>
      </c>
      <c r="C48" s="51">
        <v>200</v>
      </c>
      <c r="D48" s="52">
        <v>10</v>
      </c>
      <c r="E48" s="52">
        <v>6.39</v>
      </c>
      <c r="F48" s="52">
        <v>6.99</v>
      </c>
      <c r="G48" s="52">
        <f t="shared" ref="G48" si="6">F48*4+E48*9+D48*4</f>
        <v>125.47</v>
      </c>
      <c r="H48" s="52">
        <v>0.03</v>
      </c>
      <c r="I48" s="52">
        <v>0.54</v>
      </c>
      <c r="J48" s="52">
        <v>0.36</v>
      </c>
      <c r="K48" s="52">
        <v>0</v>
      </c>
      <c r="L48" s="52">
        <v>223.2</v>
      </c>
      <c r="M48" s="52">
        <v>165.6</v>
      </c>
      <c r="N48" s="52">
        <v>25.2</v>
      </c>
      <c r="O48" s="52">
        <v>0.18</v>
      </c>
      <c r="P48" s="14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47"/>
    </row>
    <row r="49" spans="1:35" s="52" customFormat="1" ht="15.75" customHeight="1">
      <c r="A49" s="98"/>
      <c r="B49" s="51" t="s">
        <v>4</v>
      </c>
      <c r="C49" s="51">
        <v>37.5</v>
      </c>
      <c r="D49" s="52">
        <v>2.92</v>
      </c>
      <c r="E49" s="52">
        <v>1.1399999999999999</v>
      </c>
      <c r="F49" s="52">
        <v>18.920000000000002</v>
      </c>
      <c r="G49" s="52">
        <v>99.56</v>
      </c>
      <c r="H49" s="52">
        <v>7.0000000000000007E-2</v>
      </c>
      <c r="I49" s="52">
        <v>0</v>
      </c>
      <c r="J49" s="52">
        <v>0</v>
      </c>
      <c r="K49" s="52">
        <v>0</v>
      </c>
      <c r="L49" s="52">
        <v>14.06</v>
      </c>
      <c r="M49" s="52">
        <v>82.84</v>
      </c>
      <c r="N49" s="52">
        <v>24.7</v>
      </c>
      <c r="O49" s="52">
        <v>1.06</v>
      </c>
      <c r="P49" s="14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47"/>
    </row>
    <row r="50" spans="1:35" s="52" customFormat="1" ht="15.75" customHeight="1">
      <c r="A50" s="89"/>
      <c r="B50" s="51" t="s">
        <v>3</v>
      </c>
      <c r="C50" s="51">
        <v>20</v>
      </c>
      <c r="D50" s="55">
        <v>1.42</v>
      </c>
      <c r="E50" s="55">
        <v>1.75</v>
      </c>
      <c r="F50" s="55">
        <v>13.75</v>
      </c>
      <c r="G50" s="52">
        <v>78.3</v>
      </c>
      <c r="H50" s="55">
        <v>0.02</v>
      </c>
      <c r="I50" s="55">
        <v>0</v>
      </c>
      <c r="J50" s="55">
        <v>0</v>
      </c>
      <c r="K50" s="55">
        <v>0</v>
      </c>
      <c r="L50" s="55">
        <v>12.5</v>
      </c>
      <c r="M50" s="55">
        <v>43.75</v>
      </c>
      <c r="N50" s="55">
        <v>65.599999999999994</v>
      </c>
      <c r="O50" s="55">
        <v>0.93</v>
      </c>
      <c r="P50" s="14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47"/>
    </row>
    <row r="51" spans="1:35" s="52" customFormat="1" ht="15.75" customHeight="1">
      <c r="A51" s="89"/>
      <c r="P51" s="14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47"/>
    </row>
    <row r="52" spans="1:35" ht="15.75" customHeight="1">
      <c r="A52" s="92"/>
      <c r="B52" s="56" t="s">
        <v>21</v>
      </c>
      <c r="C52" s="57">
        <f>SUM(C45:C50)</f>
        <v>552.5</v>
      </c>
      <c r="D52" s="57">
        <f t="shared" ref="D52:O52" si="7">SUM(D45:D50)</f>
        <v>27.730000000000004</v>
      </c>
      <c r="E52" s="57">
        <f t="shared" si="7"/>
        <v>31.520000000000003</v>
      </c>
      <c r="F52" s="57">
        <f t="shared" si="7"/>
        <v>81.790000000000006</v>
      </c>
      <c r="G52" s="57">
        <f t="shared" si="7"/>
        <v>697.59999999999991</v>
      </c>
      <c r="H52" s="57">
        <f t="shared" si="7"/>
        <v>0.23319999999999999</v>
      </c>
      <c r="I52" s="57">
        <f t="shared" si="7"/>
        <v>34.68</v>
      </c>
      <c r="J52" s="57">
        <f t="shared" si="7"/>
        <v>1.17</v>
      </c>
      <c r="K52" s="57">
        <f t="shared" si="7"/>
        <v>2.7695999999999996</v>
      </c>
      <c r="L52" s="57">
        <f t="shared" si="7"/>
        <v>371.90000000000003</v>
      </c>
      <c r="M52" s="57">
        <f t="shared" si="7"/>
        <v>414.19000000000005</v>
      </c>
      <c r="N52" s="57">
        <f t="shared" si="7"/>
        <v>151.59399999999999</v>
      </c>
      <c r="O52" s="57">
        <f t="shared" si="7"/>
        <v>36.9</v>
      </c>
      <c r="P52" s="142"/>
    </row>
    <row r="53" spans="1:35" s="52" customFormat="1" ht="15.75" customHeight="1">
      <c r="A53" s="91"/>
      <c r="B53" s="58" t="s">
        <v>97</v>
      </c>
      <c r="C53" s="58"/>
      <c r="D53" s="59">
        <v>19.25</v>
      </c>
      <c r="E53" s="59">
        <v>19.75</v>
      </c>
      <c r="F53" s="59">
        <v>83.75</v>
      </c>
      <c r="G53" s="59">
        <v>587.5</v>
      </c>
      <c r="H53" s="59">
        <v>0.3</v>
      </c>
      <c r="I53" s="59">
        <v>15</v>
      </c>
      <c r="J53" s="59">
        <v>0.17499999999999999</v>
      </c>
      <c r="K53" s="59">
        <v>2.5</v>
      </c>
      <c r="L53" s="59">
        <v>275</v>
      </c>
      <c r="M53" s="59">
        <v>412.5</v>
      </c>
      <c r="N53" s="59">
        <v>62.5</v>
      </c>
      <c r="O53" s="59">
        <v>3</v>
      </c>
      <c r="P53" s="14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47"/>
    </row>
    <row r="54" spans="1:35" s="53" customFormat="1" ht="15.75" customHeight="1">
      <c r="A54" s="179" t="s">
        <v>111</v>
      </c>
      <c r="B54" s="180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14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46"/>
    </row>
    <row r="55" spans="1:35" ht="15.75" customHeight="1">
      <c r="A55" s="89">
        <v>125</v>
      </c>
      <c r="B55" s="51" t="s">
        <v>160</v>
      </c>
      <c r="C55" s="51">
        <v>70</v>
      </c>
      <c r="D55" s="55">
        <v>0.74</v>
      </c>
      <c r="E55" s="55">
        <v>0</v>
      </c>
      <c r="F55" s="55">
        <v>4.6500000000000004</v>
      </c>
      <c r="G55" s="55">
        <v>22.09</v>
      </c>
      <c r="H55" s="55">
        <v>0.02</v>
      </c>
      <c r="I55" s="55">
        <v>2.73</v>
      </c>
      <c r="J55" s="55">
        <v>0</v>
      </c>
      <c r="K55" s="55">
        <v>7.0000000000000007E-2</v>
      </c>
      <c r="L55" s="55">
        <v>14.84</v>
      </c>
      <c r="M55" s="55">
        <v>20.88</v>
      </c>
      <c r="N55" s="55">
        <v>9.74</v>
      </c>
      <c r="O55" s="55">
        <v>2.56</v>
      </c>
      <c r="P55" s="142"/>
    </row>
    <row r="56" spans="1:35" ht="15.75" customHeight="1">
      <c r="A56" s="89">
        <v>26</v>
      </c>
      <c r="B56" s="51" t="s">
        <v>163</v>
      </c>
      <c r="C56" s="51">
        <v>85</v>
      </c>
      <c r="D56" s="46">
        <v>11.82</v>
      </c>
      <c r="E56" s="46">
        <v>5.52</v>
      </c>
      <c r="F56" s="46">
        <v>3.4</v>
      </c>
      <c r="G56" s="46">
        <v>112.2</v>
      </c>
      <c r="H56" s="46">
        <v>0.05</v>
      </c>
      <c r="I56" s="46">
        <v>4.08</v>
      </c>
      <c r="J56" s="46">
        <v>0.12</v>
      </c>
      <c r="K56" s="46">
        <v>0.53</v>
      </c>
      <c r="L56" s="46">
        <v>140.41999999999999</v>
      </c>
      <c r="M56" s="46">
        <v>20.28</v>
      </c>
      <c r="N56" s="46">
        <v>2.0099999999999998</v>
      </c>
      <c r="O56" s="46">
        <v>1.1869158878504673</v>
      </c>
      <c r="P56" s="105"/>
    </row>
    <row r="57" spans="1:35" s="52" customFormat="1" ht="15.75" customHeight="1">
      <c r="A57" s="96">
        <v>332</v>
      </c>
      <c r="B57" s="61" t="s">
        <v>36</v>
      </c>
      <c r="C57" s="61">
        <v>110</v>
      </c>
      <c r="D57" s="52">
        <v>3.88</v>
      </c>
      <c r="E57" s="52">
        <v>4.6399999999999997</v>
      </c>
      <c r="F57" s="52">
        <v>25.9</v>
      </c>
      <c r="G57" s="52">
        <v>186.1</v>
      </c>
      <c r="H57" s="52">
        <v>0.03</v>
      </c>
      <c r="I57" s="52">
        <v>0</v>
      </c>
      <c r="J57" s="52">
        <v>0.03</v>
      </c>
      <c r="K57" s="52">
        <v>0.95</v>
      </c>
      <c r="L57" s="52">
        <v>10.66</v>
      </c>
      <c r="M57" s="52">
        <v>7.7</v>
      </c>
      <c r="N57" s="52">
        <v>2.58</v>
      </c>
      <c r="O57" s="52">
        <v>0.08</v>
      </c>
      <c r="P57" s="14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47"/>
    </row>
    <row r="58" spans="1:35" s="52" customFormat="1" ht="15.75" customHeight="1">
      <c r="A58" s="89">
        <v>2</v>
      </c>
      <c r="B58" s="51" t="s">
        <v>186</v>
      </c>
      <c r="C58" s="51">
        <v>200</v>
      </c>
      <c r="D58" s="55">
        <v>1.5</v>
      </c>
      <c r="E58" s="55">
        <v>0</v>
      </c>
      <c r="F58" s="55">
        <v>15</v>
      </c>
      <c r="G58" s="55">
        <v>58</v>
      </c>
      <c r="H58" s="55">
        <v>0</v>
      </c>
      <c r="I58" s="55">
        <v>0.1</v>
      </c>
      <c r="J58" s="55">
        <v>0</v>
      </c>
      <c r="K58" s="55">
        <v>0</v>
      </c>
      <c r="L58" s="55">
        <v>5.25</v>
      </c>
      <c r="M58" s="55">
        <v>8.24</v>
      </c>
      <c r="N58" s="55">
        <v>4.4000000000000004</v>
      </c>
      <c r="O58" s="55">
        <v>0.87</v>
      </c>
      <c r="P58" s="14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47"/>
    </row>
    <row r="59" spans="1:35" s="52" customFormat="1" ht="15.75" customHeight="1">
      <c r="A59" s="89"/>
      <c r="B59" s="51" t="s">
        <v>164</v>
      </c>
      <c r="C59" s="51">
        <v>20</v>
      </c>
      <c r="D59" s="52">
        <v>1.6625000000000001</v>
      </c>
      <c r="E59" s="52">
        <v>0.3</v>
      </c>
      <c r="F59" s="52">
        <v>10.462499999999999</v>
      </c>
      <c r="G59" s="52">
        <v>51.2</v>
      </c>
      <c r="H59" s="52">
        <v>0.13124999999999998</v>
      </c>
      <c r="I59" s="52">
        <v>0.17499999999999996</v>
      </c>
      <c r="J59" s="52">
        <v>0</v>
      </c>
      <c r="K59" s="52">
        <v>0.13124999999999998</v>
      </c>
      <c r="L59" s="52">
        <v>31.937499999999996</v>
      </c>
      <c r="M59" s="52">
        <v>54.6875</v>
      </c>
      <c r="N59" s="52">
        <v>17.5</v>
      </c>
      <c r="O59" s="52">
        <v>1.2249999999999999</v>
      </c>
      <c r="P59" s="14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47"/>
    </row>
    <row r="60" spans="1:35" s="52" customFormat="1" ht="15.75" customHeight="1">
      <c r="A60" s="97"/>
      <c r="B60" s="51" t="s">
        <v>4</v>
      </c>
      <c r="C60" s="51">
        <v>37.5</v>
      </c>
      <c r="D60" s="52">
        <v>2.92</v>
      </c>
      <c r="E60" s="52">
        <f>0.172*2</f>
        <v>0.34399999999999997</v>
      </c>
      <c r="F60" s="52">
        <f>10.03*2</f>
        <v>20.059999999999999</v>
      </c>
      <c r="G60" s="52">
        <f t="shared" ref="G60" si="8">F60*4+E60*9+D60*4</f>
        <v>95.015999999999991</v>
      </c>
      <c r="H60" s="52">
        <v>2.4E-2</v>
      </c>
      <c r="I60" s="52">
        <v>0</v>
      </c>
      <c r="J60" s="52">
        <v>0</v>
      </c>
      <c r="K60" s="52">
        <v>0.42</v>
      </c>
      <c r="L60" s="52">
        <v>8</v>
      </c>
      <c r="M60" s="52">
        <v>26</v>
      </c>
      <c r="N60" s="52">
        <v>5.6</v>
      </c>
      <c r="O60" s="52">
        <v>0.4</v>
      </c>
      <c r="P60" s="14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47"/>
    </row>
    <row r="61" spans="1:35" s="52" customFormat="1" ht="15.75" customHeight="1">
      <c r="A61" s="89"/>
      <c r="B61" s="51" t="s">
        <v>5</v>
      </c>
      <c r="C61" s="51">
        <v>120</v>
      </c>
      <c r="D61" s="52">
        <v>0.5</v>
      </c>
      <c r="E61" s="52">
        <v>0.5</v>
      </c>
      <c r="F61" s="52">
        <v>12.8</v>
      </c>
      <c r="G61" s="52">
        <v>57.7</v>
      </c>
      <c r="H61" s="52">
        <v>0.04</v>
      </c>
      <c r="I61" s="52">
        <v>5</v>
      </c>
      <c r="J61" s="52">
        <v>0</v>
      </c>
      <c r="K61" s="52">
        <v>0.33</v>
      </c>
      <c r="L61" s="52">
        <v>25</v>
      </c>
      <c r="M61" s="52">
        <v>18.3</v>
      </c>
      <c r="N61" s="52">
        <v>14.16</v>
      </c>
      <c r="O61" s="52">
        <v>0.5</v>
      </c>
      <c r="P61" s="14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47"/>
    </row>
    <row r="62" spans="1:35" s="52" customFormat="1" ht="15.75" customHeight="1">
      <c r="A62" s="89"/>
      <c r="P62" s="14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47"/>
    </row>
    <row r="63" spans="1:35" ht="15.75" customHeight="1">
      <c r="A63" s="92"/>
      <c r="B63" s="56" t="s">
        <v>21</v>
      </c>
      <c r="C63" s="57">
        <f>SUM(C55:C61)</f>
        <v>642.5</v>
      </c>
      <c r="D63" s="57">
        <f t="shared" ref="D63:O63" si="9">SUM(D55:D61)</f>
        <v>23.022500000000001</v>
      </c>
      <c r="E63" s="57">
        <f t="shared" si="9"/>
        <v>11.304</v>
      </c>
      <c r="F63" s="57">
        <f t="shared" si="9"/>
        <v>92.272499999999994</v>
      </c>
      <c r="G63" s="57">
        <f t="shared" si="9"/>
        <v>582.30600000000004</v>
      </c>
      <c r="H63" s="57">
        <f t="shared" si="9"/>
        <v>0.29524999999999996</v>
      </c>
      <c r="I63" s="57">
        <f t="shared" si="9"/>
        <v>12.085000000000001</v>
      </c>
      <c r="J63" s="57">
        <f t="shared" si="9"/>
        <v>0.15</v>
      </c>
      <c r="K63" s="57">
        <f t="shared" si="9"/>
        <v>2.4312499999999999</v>
      </c>
      <c r="L63" s="57">
        <f t="shared" si="9"/>
        <v>236.10749999999999</v>
      </c>
      <c r="M63" s="57">
        <f t="shared" si="9"/>
        <v>156.08750000000001</v>
      </c>
      <c r="N63" s="57">
        <f t="shared" si="9"/>
        <v>55.990000000000009</v>
      </c>
      <c r="O63" s="57">
        <f t="shared" si="9"/>
        <v>6.8219158878504675</v>
      </c>
      <c r="P63" s="142"/>
    </row>
    <row r="64" spans="1:35" ht="15.75" customHeight="1">
      <c r="A64" s="89"/>
      <c r="B64" s="58" t="s">
        <v>97</v>
      </c>
      <c r="C64" s="58"/>
      <c r="D64" s="59">
        <v>19.25</v>
      </c>
      <c r="E64" s="59">
        <v>19.75</v>
      </c>
      <c r="F64" s="59">
        <v>83.75</v>
      </c>
      <c r="G64" s="59">
        <v>587.5</v>
      </c>
      <c r="H64" s="59">
        <v>0.3</v>
      </c>
      <c r="I64" s="59">
        <v>15</v>
      </c>
      <c r="J64" s="59">
        <v>0.17499999999999999</v>
      </c>
      <c r="K64" s="59">
        <v>2.5</v>
      </c>
      <c r="L64" s="59">
        <v>275</v>
      </c>
      <c r="M64" s="59">
        <v>412.5</v>
      </c>
      <c r="N64" s="59">
        <v>62.5</v>
      </c>
      <c r="O64" s="59">
        <v>3</v>
      </c>
      <c r="P64" s="142"/>
    </row>
    <row r="65" spans="1:35" s="53" customFormat="1" ht="15.75" customHeight="1">
      <c r="A65" s="179" t="s">
        <v>112</v>
      </c>
      <c r="B65" s="180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14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46"/>
    </row>
    <row r="66" spans="1:35" ht="15.75" customHeight="1">
      <c r="A66" s="89">
        <v>125</v>
      </c>
      <c r="B66" s="51" t="s">
        <v>179</v>
      </c>
      <c r="C66" s="51">
        <v>25</v>
      </c>
      <c r="D66" s="52">
        <v>0.77</v>
      </c>
      <c r="E66" s="52">
        <v>0</v>
      </c>
      <c r="F66" s="52">
        <v>1.62</v>
      </c>
      <c r="G66" s="52">
        <v>9.6</v>
      </c>
      <c r="H66" s="52">
        <v>0</v>
      </c>
      <c r="I66" s="52">
        <v>5</v>
      </c>
      <c r="J66" s="52">
        <v>5.75</v>
      </c>
      <c r="K66" s="52">
        <v>0.05</v>
      </c>
      <c r="L66" s="52">
        <v>17</v>
      </c>
      <c r="M66" s="52">
        <v>15.5</v>
      </c>
      <c r="N66" s="52">
        <v>5.25</v>
      </c>
      <c r="O66" s="52">
        <v>0.18</v>
      </c>
      <c r="P66" s="142"/>
    </row>
    <row r="67" spans="1:35" ht="15.75" customHeight="1">
      <c r="A67" s="89">
        <v>235</v>
      </c>
      <c r="B67" s="51" t="s">
        <v>84</v>
      </c>
      <c r="C67" s="51">
        <v>75</v>
      </c>
      <c r="D67" s="55">
        <v>11.35</v>
      </c>
      <c r="E67" s="55">
        <v>9.18</v>
      </c>
      <c r="F67" s="55">
        <v>5.74</v>
      </c>
      <c r="G67" s="52">
        <v>151.62</v>
      </c>
      <c r="H67" s="55">
        <v>0.08</v>
      </c>
      <c r="I67" s="55">
        <v>34.61</v>
      </c>
      <c r="J67" s="55">
        <v>0</v>
      </c>
      <c r="K67" s="55">
        <v>4.9000000000000004</v>
      </c>
      <c r="L67" s="55">
        <v>2.4500000000000002</v>
      </c>
      <c r="M67" s="55">
        <v>186.5</v>
      </c>
      <c r="N67" s="55">
        <v>43.23</v>
      </c>
      <c r="O67" s="55">
        <v>0.93</v>
      </c>
      <c r="P67" s="142"/>
    </row>
    <row r="68" spans="1:35" s="52" customFormat="1" ht="15.75" customHeight="1">
      <c r="A68" s="89">
        <v>310</v>
      </c>
      <c r="B68" s="51" t="s">
        <v>74</v>
      </c>
      <c r="C68" s="51">
        <v>150</v>
      </c>
      <c r="D68" s="52">
        <v>3.75</v>
      </c>
      <c r="E68" s="52">
        <v>7.65</v>
      </c>
      <c r="F68" s="52">
        <v>17.7</v>
      </c>
      <c r="G68" s="52">
        <v>159</v>
      </c>
      <c r="H68" s="52">
        <v>3.15</v>
      </c>
      <c r="I68" s="52">
        <v>25.95</v>
      </c>
      <c r="J68" s="52">
        <v>0.06</v>
      </c>
      <c r="K68" s="52">
        <v>0.24</v>
      </c>
      <c r="L68" s="52">
        <v>41.89</v>
      </c>
      <c r="M68" s="52">
        <v>97.7</v>
      </c>
      <c r="N68" s="52">
        <v>32.82</v>
      </c>
      <c r="O68" s="52">
        <v>1.1399999999999999</v>
      </c>
      <c r="P68" s="14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47"/>
    </row>
    <row r="69" spans="1:35" s="52" customFormat="1" ht="15.75" customHeight="1">
      <c r="A69" s="89" t="s">
        <v>39</v>
      </c>
      <c r="B69" s="51" t="s">
        <v>181</v>
      </c>
      <c r="C69" s="51">
        <v>200</v>
      </c>
      <c r="D69" s="52">
        <v>1</v>
      </c>
      <c r="E69" s="52">
        <v>0</v>
      </c>
      <c r="F69" s="52">
        <v>27.4</v>
      </c>
      <c r="G69" s="52">
        <v>112</v>
      </c>
      <c r="H69" s="52">
        <v>0.04</v>
      </c>
      <c r="I69" s="52">
        <v>8</v>
      </c>
      <c r="J69" s="52">
        <v>2.6</v>
      </c>
      <c r="K69" s="52">
        <v>0.08</v>
      </c>
      <c r="L69" s="52">
        <v>40</v>
      </c>
      <c r="M69" s="52">
        <v>36</v>
      </c>
      <c r="N69" s="52">
        <v>20</v>
      </c>
      <c r="O69" s="52">
        <v>0.4</v>
      </c>
      <c r="P69" s="14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47"/>
    </row>
    <row r="70" spans="1:35" s="52" customFormat="1" ht="15.75" customHeight="1">
      <c r="A70" s="97"/>
      <c r="B70" s="51" t="s">
        <v>4</v>
      </c>
      <c r="C70" s="51">
        <v>37.5</v>
      </c>
      <c r="D70" s="52">
        <f>1.35*2</f>
        <v>2.7</v>
      </c>
      <c r="E70" s="52">
        <f>0.172*2</f>
        <v>0.34399999999999997</v>
      </c>
      <c r="F70" s="52">
        <f>10.03*2</f>
        <v>20.059999999999999</v>
      </c>
      <c r="G70" s="52">
        <f t="shared" ref="G70:G71" si="10">F70*4+E70*9+D70*4</f>
        <v>94.135999999999996</v>
      </c>
      <c r="H70" s="52">
        <v>2.4E-2</v>
      </c>
      <c r="I70" s="52">
        <v>0</v>
      </c>
      <c r="J70" s="52">
        <v>0</v>
      </c>
      <c r="K70" s="52">
        <v>0.42</v>
      </c>
      <c r="L70" s="52">
        <v>8</v>
      </c>
      <c r="M70" s="52">
        <v>26</v>
      </c>
      <c r="N70" s="52">
        <v>5.6</v>
      </c>
      <c r="O70" s="52">
        <v>0.4</v>
      </c>
      <c r="P70" s="14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47"/>
    </row>
    <row r="71" spans="1:35" s="52" customFormat="1" ht="15.75" customHeight="1">
      <c r="A71" s="89"/>
      <c r="B71" s="51" t="s">
        <v>164</v>
      </c>
      <c r="C71" s="51">
        <v>20</v>
      </c>
      <c r="D71" s="52">
        <v>1.6625000000000001</v>
      </c>
      <c r="E71" s="52">
        <v>0.3</v>
      </c>
      <c r="F71" s="52">
        <v>10.462499999999999</v>
      </c>
      <c r="G71" s="52">
        <f t="shared" si="10"/>
        <v>51.199999999999996</v>
      </c>
      <c r="H71" s="52">
        <v>0.13124999999999998</v>
      </c>
      <c r="I71" s="52">
        <v>0.17499999999999996</v>
      </c>
      <c r="J71" s="52">
        <v>0</v>
      </c>
      <c r="K71" s="52">
        <v>0.13124999999999998</v>
      </c>
      <c r="L71" s="52">
        <v>31.937499999999996</v>
      </c>
      <c r="M71" s="52">
        <v>54.6875</v>
      </c>
      <c r="N71" s="52">
        <v>17.5</v>
      </c>
      <c r="O71" s="52">
        <v>1.2249999999999999</v>
      </c>
      <c r="P71" s="14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47"/>
    </row>
    <row r="72" spans="1:35" s="52" customFormat="1" ht="15.75" customHeight="1">
      <c r="A72" s="89"/>
      <c r="B72" s="51" t="s">
        <v>167</v>
      </c>
      <c r="C72" s="51">
        <v>50</v>
      </c>
      <c r="D72" s="52">
        <v>3.1</v>
      </c>
      <c r="E72" s="52">
        <v>4.3</v>
      </c>
      <c r="F72" s="52">
        <v>23.8</v>
      </c>
      <c r="G72" s="52">
        <v>146.30000000000001</v>
      </c>
      <c r="H72" s="52">
        <v>0.06</v>
      </c>
      <c r="I72" s="52">
        <v>1.7</v>
      </c>
      <c r="J72" s="52">
        <v>0.62</v>
      </c>
      <c r="K72" s="52">
        <v>0.61</v>
      </c>
      <c r="L72" s="52">
        <v>26.7</v>
      </c>
      <c r="M72" s="52">
        <v>40.4</v>
      </c>
      <c r="N72" s="52">
        <v>7.3</v>
      </c>
      <c r="O72" s="52">
        <v>0.17</v>
      </c>
      <c r="P72" s="14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47"/>
    </row>
    <row r="73" spans="1:35" s="52" customFormat="1" ht="15.75" customHeight="1">
      <c r="A73" s="99"/>
      <c r="P73" s="142"/>
      <c r="Q73" s="152"/>
      <c r="R73" s="152"/>
      <c r="S73" s="178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47"/>
    </row>
    <row r="74" spans="1:35" s="53" customFormat="1" ht="15.75" customHeight="1">
      <c r="A74" s="92"/>
      <c r="B74" s="56" t="s">
        <v>21</v>
      </c>
      <c r="C74" s="57">
        <f>SUM(C66:C72)</f>
        <v>557.5</v>
      </c>
      <c r="D74" s="57">
        <f t="shared" ref="D74:O74" si="11">SUM(D66:D72)</f>
        <v>24.3325</v>
      </c>
      <c r="E74" s="57">
        <f t="shared" si="11"/>
        <v>21.774000000000001</v>
      </c>
      <c r="F74" s="57">
        <f t="shared" si="11"/>
        <v>106.78249999999998</v>
      </c>
      <c r="G74" s="57">
        <f t="shared" si="11"/>
        <v>723.85599999999999</v>
      </c>
      <c r="H74" s="57">
        <f t="shared" si="11"/>
        <v>3.4852500000000002</v>
      </c>
      <c r="I74" s="57">
        <f t="shared" si="11"/>
        <v>75.435000000000002</v>
      </c>
      <c r="J74" s="57">
        <f t="shared" si="11"/>
        <v>9.0299999999999994</v>
      </c>
      <c r="K74" s="57">
        <f t="shared" si="11"/>
        <v>6.4312500000000004</v>
      </c>
      <c r="L74" s="57">
        <f t="shared" si="11"/>
        <v>167.97749999999999</v>
      </c>
      <c r="M74" s="57">
        <f t="shared" si="11"/>
        <v>456.78749999999997</v>
      </c>
      <c r="N74" s="57">
        <f t="shared" si="11"/>
        <v>131.69999999999999</v>
      </c>
      <c r="O74" s="57">
        <f t="shared" si="11"/>
        <v>4.4449999999999994</v>
      </c>
      <c r="P74" s="14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46"/>
    </row>
    <row r="75" spans="1:35" ht="15.75" customHeight="1">
      <c r="A75" s="91"/>
      <c r="B75" s="58" t="s">
        <v>97</v>
      </c>
      <c r="C75" s="58"/>
      <c r="D75" s="59">
        <v>19.25</v>
      </c>
      <c r="E75" s="59">
        <v>19.75</v>
      </c>
      <c r="F75" s="59">
        <v>83.75</v>
      </c>
      <c r="G75" s="59">
        <v>587.5</v>
      </c>
      <c r="H75" s="59">
        <v>0.3</v>
      </c>
      <c r="I75" s="59">
        <v>15</v>
      </c>
      <c r="J75" s="59">
        <v>0.17499999999999999</v>
      </c>
      <c r="K75" s="59">
        <v>2.5</v>
      </c>
      <c r="L75" s="59">
        <v>275</v>
      </c>
      <c r="M75" s="59">
        <v>412.5</v>
      </c>
      <c r="N75" s="59">
        <v>62.5</v>
      </c>
      <c r="O75" s="59">
        <v>3</v>
      </c>
      <c r="P75" s="142"/>
    </row>
    <row r="76" spans="1:35" ht="15.75" customHeight="1">
      <c r="A76" s="179" t="s">
        <v>113</v>
      </c>
      <c r="B76" s="180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42"/>
    </row>
    <row r="77" spans="1:35" s="52" customFormat="1" ht="15.75" customHeight="1">
      <c r="A77" s="89">
        <v>125</v>
      </c>
      <c r="B77" s="51" t="s">
        <v>178</v>
      </c>
      <c r="C77" s="51">
        <v>70</v>
      </c>
      <c r="D77" s="52">
        <v>0.55859999999999999</v>
      </c>
      <c r="E77" s="52">
        <v>7.9799999999999996E-2</v>
      </c>
      <c r="F77" s="52">
        <v>1.5162</v>
      </c>
      <c r="G77" s="52">
        <f>F77*4+E77*9+D77*4</f>
        <v>9.0173999999999985</v>
      </c>
      <c r="H77" s="52">
        <v>2.6600000000000002E-2</v>
      </c>
      <c r="I77" s="52">
        <v>3.9102000000000001</v>
      </c>
      <c r="J77" s="52">
        <v>0</v>
      </c>
      <c r="K77" s="52">
        <v>7.9799999999999996E-2</v>
      </c>
      <c r="L77" s="52">
        <v>13.565999999999999</v>
      </c>
      <c r="M77" s="52">
        <v>23.94</v>
      </c>
      <c r="N77" s="52">
        <v>11.172000000000001</v>
      </c>
      <c r="O77" s="52">
        <v>0.39900000000000002</v>
      </c>
      <c r="P77" s="14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47"/>
    </row>
    <row r="78" spans="1:35" s="52" customFormat="1" ht="15.75" customHeight="1">
      <c r="A78" s="89">
        <v>451</v>
      </c>
      <c r="B78" s="51" t="s">
        <v>183</v>
      </c>
      <c r="C78" s="51">
        <v>80</v>
      </c>
      <c r="D78" s="46">
        <v>7.15</v>
      </c>
      <c r="E78" s="46">
        <v>9.39</v>
      </c>
      <c r="F78" s="46">
        <v>7.23</v>
      </c>
      <c r="G78" s="52">
        <v>142.07</v>
      </c>
      <c r="H78" s="46">
        <v>0.08</v>
      </c>
      <c r="I78" s="46">
        <v>0.13</v>
      </c>
      <c r="J78" s="46">
        <v>0.1</v>
      </c>
      <c r="K78" s="46">
        <v>0.42</v>
      </c>
      <c r="L78" s="46">
        <v>20.58</v>
      </c>
      <c r="M78" s="46">
        <v>87.59</v>
      </c>
      <c r="N78" s="46">
        <v>16.36</v>
      </c>
      <c r="O78" s="46">
        <v>1.19</v>
      </c>
      <c r="P78" s="14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47"/>
    </row>
    <row r="79" spans="1:35" s="52" customFormat="1" ht="15.75" customHeight="1">
      <c r="A79" s="96">
        <v>64</v>
      </c>
      <c r="B79" s="51" t="s">
        <v>168</v>
      </c>
      <c r="C79" s="51">
        <v>150</v>
      </c>
      <c r="D79" s="46">
        <v>3.05</v>
      </c>
      <c r="E79" s="46">
        <v>11.63</v>
      </c>
      <c r="F79" s="46">
        <v>16.75</v>
      </c>
      <c r="G79" s="52">
        <v>181.1</v>
      </c>
      <c r="H79" s="46">
        <v>0.01</v>
      </c>
      <c r="I79" s="46">
        <v>1.9E-2</v>
      </c>
      <c r="J79" s="46">
        <v>0.17</v>
      </c>
      <c r="K79" s="46">
        <v>0</v>
      </c>
      <c r="L79" s="46">
        <v>13.65</v>
      </c>
      <c r="M79" s="46">
        <v>43.4</v>
      </c>
      <c r="N79" s="46">
        <v>2.64</v>
      </c>
      <c r="O79" s="46">
        <v>0.1</v>
      </c>
      <c r="P79" s="14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47"/>
    </row>
    <row r="80" spans="1:35" s="52" customFormat="1" ht="15.75" customHeight="1">
      <c r="A80" s="89">
        <v>5</v>
      </c>
      <c r="B80" s="51" t="s">
        <v>6</v>
      </c>
      <c r="C80" s="51">
        <v>200</v>
      </c>
      <c r="D80" s="52">
        <v>0.6</v>
      </c>
      <c r="E80" s="52">
        <v>0.4</v>
      </c>
      <c r="F80" s="52">
        <v>10.4</v>
      </c>
      <c r="G80" s="52">
        <f t="shared" ref="G80" si="12">F80*4+E80*9+D80*4</f>
        <v>47.6</v>
      </c>
      <c r="H80" s="52">
        <v>0.02</v>
      </c>
      <c r="I80" s="52">
        <v>3.4</v>
      </c>
      <c r="J80" s="52">
        <v>0</v>
      </c>
      <c r="K80" s="52">
        <v>0.4</v>
      </c>
      <c r="L80" s="52">
        <v>21.2</v>
      </c>
      <c r="M80" s="52">
        <v>22.6</v>
      </c>
      <c r="N80" s="52">
        <v>14.6</v>
      </c>
      <c r="O80" s="52">
        <v>3.2</v>
      </c>
      <c r="P80" s="14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47"/>
    </row>
    <row r="81" spans="1:35" s="52" customFormat="1" ht="15.75" customHeight="1">
      <c r="A81" s="89"/>
      <c r="B81" s="51" t="s">
        <v>3</v>
      </c>
      <c r="C81" s="51">
        <v>20</v>
      </c>
      <c r="D81" s="52">
        <v>1.42</v>
      </c>
      <c r="E81" s="52">
        <v>1.75</v>
      </c>
      <c r="F81" s="52">
        <v>13.75</v>
      </c>
      <c r="G81" s="52">
        <v>78.3</v>
      </c>
      <c r="H81" s="52">
        <v>0.02</v>
      </c>
      <c r="I81" s="52">
        <v>0</v>
      </c>
      <c r="J81" s="52">
        <v>0</v>
      </c>
      <c r="K81" s="52">
        <v>0</v>
      </c>
      <c r="L81" s="52">
        <v>12.5</v>
      </c>
      <c r="M81" s="52">
        <v>43.75</v>
      </c>
      <c r="N81" s="52">
        <v>65.599999999999994</v>
      </c>
      <c r="O81" s="52">
        <v>0.93</v>
      </c>
      <c r="P81" s="142"/>
      <c r="Q81" s="152"/>
      <c r="R81" s="152"/>
      <c r="S81" s="176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47"/>
    </row>
    <row r="82" spans="1:35" s="52" customFormat="1" ht="15.75" customHeight="1">
      <c r="A82" s="97"/>
      <c r="B82" s="51" t="s">
        <v>4</v>
      </c>
      <c r="C82" s="51">
        <v>37.5</v>
      </c>
      <c r="D82" s="52">
        <v>2.92</v>
      </c>
      <c r="E82" s="52">
        <v>1.1399999999999999</v>
      </c>
      <c r="F82" s="52">
        <v>18.920000000000002</v>
      </c>
      <c r="G82" s="52">
        <v>99.56</v>
      </c>
      <c r="H82" s="52">
        <v>7.0000000000000007E-2</v>
      </c>
      <c r="I82" s="52">
        <v>0</v>
      </c>
      <c r="J82" s="52">
        <v>0</v>
      </c>
      <c r="K82" s="52">
        <v>0</v>
      </c>
      <c r="L82" s="52">
        <v>14.06</v>
      </c>
      <c r="M82" s="52">
        <v>82.84</v>
      </c>
      <c r="N82" s="52">
        <v>24.7</v>
      </c>
      <c r="O82" s="52">
        <v>1.06</v>
      </c>
      <c r="P82" s="14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47"/>
    </row>
    <row r="83" spans="1:35" ht="15.75" customHeight="1">
      <c r="A83" s="100"/>
      <c r="B83" s="65" t="s">
        <v>169</v>
      </c>
      <c r="C83" s="65">
        <v>25</v>
      </c>
      <c r="D83" s="46">
        <v>1.46</v>
      </c>
      <c r="E83" s="46">
        <v>1.98</v>
      </c>
      <c r="F83" s="46">
        <v>10.78</v>
      </c>
      <c r="G83" s="52">
        <v>87.1</v>
      </c>
      <c r="H83" s="46">
        <v>0.01</v>
      </c>
      <c r="I83" s="46">
        <v>0</v>
      </c>
      <c r="J83" s="46">
        <v>0</v>
      </c>
      <c r="K83" s="46">
        <v>0.28000000000000003</v>
      </c>
      <c r="L83" s="46">
        <v>5.78</v>
      </c>
      <c r="M83" s="46">
        <v>18</v>
      </c>
      <c r="N83" s="46">
        <v>4</v>
      </c>
      <c r="O83" s="46">
        <v>0.4</v>
      </c>
      <c r="P83" s="142"/>
    </row>
    <row r="84" spans="1:35" s="53" customFormat="1" ht="15.75" customHeight="1">
      <c r="A84" s="89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14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46"/>
    </row>
    <row r="85" spans="1:35" ht="15.75" customHeight="1">
      <c r="A85" s="92"/>
      <c r="B85" s="64" t="s">
        <v>21</v>
      </c>
      <c r="C85" s="57">
        <f t="shared" ref="C85:O85" si="13">SUM(C77:C83)</f>
        <v>582.5</v>
      </c>
      <c r="D85" s="57">
        <f t="shared" si="13"/>
        <v>17.1586</v>
      </c>
      <c r="E85" s="57">
        <f t="shared" si="13"/>
        <v>26.369800000000001</v>
      </c>
      <c r="F85" s="57">
        <f t="shared" si="13"/>
        <v>79.34620000000001</v>
      </c>
      <c r="G85" s="57">
        <f t="shared" si="13"/>
        <v>644.74740000000008</v>
      </c>
      <c r="H85" s="57">
        <f t="shared" si="13"/>
        <v>0.2366</v>
      </c>
      <c r="I85" s="57">
        <f t="shared" si="13"/>
        <v>7.4592000000000009</v>
      </c>
      <c r="J85" s="57">
        <f t="shared" si="13"/>
        <v>0.27</v>
      </c>
      <c r="K85" s="57">
        <f t="shared" si="13"/>
        <v>1.1798</v>
      </c>
      <c r="L85" s="57">
        <f t="shared" si="13"/>
        <v>101.336</v>
      </c>
      <c r="M85" s="57">
        <f t="shared" si="13"/>
        <v>322.12</v>
      </c>
      <c r="N85" s="57">
        <f t="shared" si="13"/>
        <v>139.07199999999997</v>
      </c>
      <c r="O85" s="57">
        <f t="shared" si="13"/>
        <v>7.2789999999999999</v>
      </c>
      <c r="P85" s="142"/>
    </row>
    <row r="86" spans="1:35" ht="15.75" customHeight="1">
      <c r="A86" s="95"/>
      <c r="B86" s="58" t="s">
        <v>97</v>
      </c>
      <c r="C86" s="58"/>
      <c r="D86" s="59">
        <v>19.25</v>
      </c>
      <c r="E86" s="59">
        <v>19.75</v>
      </c>
      <c r="F86" s="59">
        <v>83.75</v>
      </c>
      <c r="G86" s="59">
        <v>587.5</v>
      </c>
      <c r="H86" s="59">
        <v>0.3</v>
      </c>
      <c r="I86" s="59">
        <v>15</v>
      </c>
      <c r="J86" s="59">
        <v>0.17499999999999999</v>
      </c>
      <c r="K86" s="59">
        <v>2.5</v>
      </c>
      <c r="L86" s="59">
        <v>275</v>
      </c>
      <c r="M86" s="59">
        <v>412.5</v>
      </c>
      <c r="N86" s="59">
        <v>62.5</v>
      </c>
      <c r="O86" s="59">
        <v>3</v>
      </c>
      <c r="P86" s="142"/>
    </row>
    <row r="87" spans="1:35" s="52" customFormat="1" ht="15.75" customHeight="1">
      <c r="A87" s="179" t="s">
        <v>114</v>
      </c>
      <c r="B87" s="180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4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47"/>
    </row>
    <row r="88" spans="1:35" s="52" customFormat="1" ht="15.75" customHeight="1">
      <c r="A88" s="89">
        <v>222</v>
      </c>
      <c r="B88" s="51" t="s">
        <v>170</v>
      </c>
      <c r="C88" s="51">
        <v>160</v>
      </c>
      <c r="D88" s="46">
        <v>16.48</v>
      </c>
      <c r="E88" s="46">
        <v>13.92</v>
      </c>
      <c r="F88" s="46">
        <v>33.479999999999997</v>
      </c>
      <c r="G88" s="46">
        <f>F88*4+E88*9+D88*4</f>
        <v>325.12</v>
      </c>
      <c r="H88" s="46">
        <v>0.1</v>
      </c>
      <c r="I88" s="46">
        <v>0.42</v>
      </c>
      <c r="J88" s="46">
        <v>0.83</v>
      </c>
      <c r="K88" s="46">
        <v>0</v>
      </c>
      <c r="L88" s="46">
        <v>170.72</v>
      </c>
      <c r="M88" s="46">
        <v>224.08</v>
      </c>
      <c r="N88" s="46">
        <v>29.82</v>
      </c>
      <c r="O88" s="46">
        <v>1.18</v>
      </c>
      <c r="P88" s="14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47"/>
    </row>
    <row r="89" spans="1:35" s="52" customFormat="1" ht="15.75" customHeight="1">
      <c r="A89" s="89"/>
      <c r="B89" s="51" t="s">
        <v>184</v>
      </c>
      <c r="C89" s="51">
        <v>15</v>
      </c>
      <c r="D89" s="46">
        <v>1.1299999999999999</v>
      </c>
      <c r="E89" s="46">
        <v>0</v>
      </c>
      <c r="F89" s="46">
        <v>8.5399999999999991</v>
      </c>
      <c r="G89" s="46">
        <v>38.700000000000003</v>
      </c>
      <c r="H89" s="46">
        <v>0.01</v>
      </c>
      <c r="I89" s="46">
        <v>0.15</v>
      </c>
      <c r="J89" s="46">
        <v>0</v>
      </c>
      <c r="K89" s="46">
        <v>0</v>
      </c>
      <c r="L89" s="46">
        <v>47.67</v>
      </c>
      <c r="M89" s="46">
        <v>34.44</v>
      </c>
      <c r="N89" s="46">
        <v>5.1100000000000003</v>
      </c>
      <c r="O89" s="46">
        <v>0.03</v>
      </c>
      <c r="P89" s="14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47"/>
    </row>
    <row r="90" spans="1:35" s="52" customFormat="1" ht="15.75" customHeight="1">
      <c r="A90" s="91">
        <v>311</v>
      </c>
      <c r="B90" s="66" t="s">
        <v>171</v>
      </c>
      <c r="C90" s="66">
        <v>200</v>
      </c>
      <c r="D90" s="52">
        <v>5.96</v>
      </c>
      <c r="E90" s="52">
        <v>5.73</v>
      </c>
      <c r="F90" s="52">
        <v>25.72</v>
      </c>
      <c r="G90" s="46">
        <v>177.49</v>
      </c>
      <c r="H90" s="52">
        <v>0.01</v>
      </c>
      <c r="I90" s="52">
        <v>0.17</v>
      </c>
      <c r="J90" s="52">
        <v>0.03</v>
      </c>
      <c r="K90" s="52">
        <v>0</v>
      </c>
      <c r="L90" s="52">
        <v>18.82</v>
      </c>
      <c r="M90" s="52">
        <v>19.91</v>
      </c>
      <c r="N90" s="52">
        <v>4.43</v>
      </c>
      <c r="O90" s="52">
        <v>0.06</v>
      </c>
      <c r="P90" s="14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47"/>
    </row>
    <row r="91" spans="1:35" s="52" customFormat="1" ht="15.75" customHeight="1">
      <c r="A91" s="89">
        <v>1</v>
      </c>
      <c r="B91" s="51" t="s">
        <v>172</v>
      </c>
      <c r="C91" s="51">
        <v>200</v>
      </c>
      <c r="D91" s="55">
        <v>4.07</v>
      </c>
      <c r="E91" s="55">
        <v>3.5</v>
      </c>
      <c r="F91" s="55">
        <v>17.5</v>
      </c>
      <c r="G91" s="46">
        <f t="shared" ref="G91" si="14">F91*4+E91*9+D91*4</f>
        <v>117.78</v>
      </c>
      <c r="H91" s="55">
        <f>0.28*0.18</f>
        <v>5.04E-2</v>
      </c>
      <c r="I91" s="55">
        <v>1.57</v>
      </c>
      <c r="J91" s="55">
        <v>0.24</v>
      </c>
      <c r="K91" s="55">
        <v>0</v>
      </c>
      <c r="L91" s="55">
        <v>152.19999999999999</v>
      </c>
      <c r="M91" s="55">
        <v>124.5</v>
      </c>
      <c r="N91" s="55">
        <v>21.34</v>
      </c>
      <c r="O91" s="55">
        <v>0.47</v>
      </c>
      <c r="P91" s="14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47"/>
    </row>
    <row r="92" spans="1:35" s="52" customFormat="1" ht="15.75" customHeight="1">
      <c r="A92" s="97"/>
      <c r="B92" s="51" t="s">
        <v>4</v>
      </c>
      <c r="C92" s="51">
        <v>37.5</v>
      </c>
      <c r="D92" s="52">
        <v>2.92</v>
      </c>
      <c r="E92" s="52">
        <v>1.1399999999999999</v>
      </c>
      <c r="F92" s="52">
        <v>18.920000000000002</v>
      </c>
      <c r="G92" s="52">
        <v>99.56</v>
      </c>
      <c r="H92" s="52">
        <v>7.0000000000000007E-2</v>
      </c>
      <c r="I92" s="52">
        <v>0</v>
      </c>
      <c r="J92" s="52">
        <v>0</v>
      </c>
      <c r="K92" s="52">
        <v>0</v>
      </c>
      <c r="L92" s="52">
        <v>14.06</v>
      </c>
      <c r="M92" s="52">
        <v>82.84</v>
      </c>
      <c r="N92" s="52">
        <v>24.7</v>
      </c>
      <c r="O92" s="52">
        <v>1.06</v>
      </c>
      <c r="P92" s="14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47"/>
    </row>
    <row r="93" spans="1:35" s="52" customFormat="1" ht="15.75" customHeight="1">
      <c r="A93" s="97"/>
      <c r="B93" s="51" t="s">
        <v>3</v>
      </c>
      <c r="C93" s="51">
        <v>20</v>
      </c>
      <c r="D93" s="55">
        <v>1.42</v>
      </c>
      <c r="E93" s="55">
        <v>1.75</v>
      </c>
      <c r="F93" s="55">
        <v>13.75</v>
      </c>
      <c r="G93" s="46">
        <v>78.3</v>
      </c>
      <c r="H93" s="55">
        <v>0.02</v>
      </c>
      <c r="I93" s="55">
        <v>0</v>
      </c>
      <c r="J93" s="55">
        <v>0</v>
      </c>
      <c r="K93" s="55">
        <v>0</v>
      </c>
      <c r="L93" s="55">
        <v>12.5</v>
      </c>
      <c r="M93" s="55">
        <v>43.75</v>
      </c>
      <c r="N93" s="55">
        <v>65.599999999999994</v>
      </c>
      <c r="O93" s="55">
        <v>0.93</v>
      </c>
      <c r="P93" s="14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47"/>
    </row>
    <row r="94" spans="1:35" ht="15.75" customHeight="1">
      <c r="A94" s="89"/>
      <c r="B94" s="58"/>
      <c r="C94" s="58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142"/>
    </row>
    <row r="95" spans="1:35" ht="15.75" customHeight="1">
      <c r="A95" s="92"/>
      <c r="B95" s="64" t="s">
        <v>21</v>
      </c>
      <c r="C95" s="57">
        <f>SUM(C88:C94)</f>
        <v>632.5</v>
      </c>
      <c r="D95" s="57">
        <f t="shared" ref="D95:O95" si="15">SUM(D88:D94)</f>
        <v>31.980000000000004</v>
      </c>
      <c r="E95" s="57">
        <f t="shared" si="15"/>
        <v>26.04</v>
      </c>
      <c r="F95" s="57">
        <f t="shared" si="15"/>
        <v>117.91</v>
      </c>
      <c r="G95" s="57">
        <f t="shared" si="15"/>
        <v>836.94999999999982</v>
      </c>
      <c r="H95" s="57">
        <f t="shared" si="15"/>
        <v>0.26040000000000002</v>
      </c>
      <c r="I95" s="57">
        <f t="shared" si="15"/>
        <v>2.31</v>
      </c>
      <c r="J95" s="57">
        <f t="shared" si="15"/>
        <v>1.1000000000000001</v>
      </c>
      <c r="K95" s="57">
        <f t="shared" si="15"/>
        <v>0</v>
      </c>
      <c r="L95" s="57">
        <f t="shared" si="15"/>
        <v>415.96999999999997</v>
      </c>
      <c r="M95" s="57">
        <f t="shared" si="15"/>
        <v>529.52</v>
      </c>
      <c r="N95" s="57">
        <f t="shared" si="15"/>
        <v>151</v>
      </c>
      <c r="O95" s="57">
        <f t="shared" si="15"/>
        <v>3.73</v>
      </c>
      <c r="P95" s="142"/>
    </row>
    <row r="96" spans="1:35" ht="15.75" customHeight="1">
      <c r="A96" s="95"/>
      <c r="B96" s="58" t="s">
        <v>97</v>
      </c>
      <c r="C96" s="58"/>
      <c r="D96" s="59">
        <v>19.25</v>
      </c>
      <c r="E96" s="59">
        <v>19.75</v>
      </c>
      <c r="F96" s="59">
        <v>83.75</v>
      </c>
      <c r="G96" s="59">
        <v>587.5</v>
      </c>
      <c r="H96" s="59">
        <v>0.3</v>
      </c>
      <c r="I96" s="59">
        <v>15</v>
      </c>
      <c r="J96" s="59">
        <v>0.17499999999999999</v>
      </c>
      <c r="K96" s="59">
        <v>2.5</v>
      </c>
      <c r="L96" s="59">
        <v>275</v>
      </c>
      <c r="M96" s="59">
        <v>412.5</v>
      </c>
      <c r="N96" s="59">
        <v>62.5</v>
      </c>
      <c r="O96" s="59">
        <v>3</v>
      </c>
      <c r="P96" s="142"/>
    </row>
    <row r="97" spans="1:35" s="67" customFormat="1" ht="15.75" customHeight="1">
      <c r="A97" s="179" t="s">
        <v>115</v>
      </c>
      <c r="B97" s="180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4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0"/>
    </row>
    <row r="98" spans="1:35" ht="15.75" customHeight="1">
      <c r="A98" s="89">
        <v>125</v>
      </c>
      <c r="B98" s="51" t="s">
        <v>177</v>
      </c>
      <c r="C98" s="51">
        <v>80</v>
      </c>
      <c r="D98" s="52">
        <v>0.85</v>
      </c>
      <c r="E98" s="52">
        <v>0</v>
      </c>
      <c r="F98" s="52">
        <v>5.31</v>
      </c>
      <c r="G98" s="52">
        <v>25.25</v>
      </c>
      <c r="H98" s="52">
        <v>0.06</v>
      </c>
      <c r="I98" s="52">
        <v>1.56</v>
      </c>
      <c r="J98" s="52">
        <v>0</v>
      </c>
      <c r="K98" s="52">
        <v>0.67</v>
      </c>
      <c r="L98" s="52">
        <v>16.96</v>
      </c>
      <c r="M98" s="52">
        <v>24.9</v>
      </c>
      <c r="N98" s="52">
        <v>19.149999999999999</v>
      </c>
      <c r="O98" s="52">
        <v>2.93</v>
      </c>
      <c r="P98" s="142"/>
    </row>
    <row r="99" spans="1:35" s="52" customFormat="1" ht="15.75" customHeight="1">
      <c r="A99" s="89">
        <v>297</v>
      </c>
      <c r="B99" s="51" t="s">
        <v>86</v>
      </c>
      <c r="C99" s="51">
        <v>80</v>
      </c>
      <c r="D99" s="52">
        <v>6.86</v>
      </c>
      <c r="E99" s="52">
        <v>10.24</v>
      </c>
      <c r="F99" s="52">
        <v>4.05</v>
      </c>
      <c r="G99" s="52">
        <f t="shared" ref="G99" si="16">F99*4+E99*9+D99*4</f>
        <v>135.80000000000001</v>
      </c>
      <c r="H99" s="52">
        <v>0.02</v>
      </c>
      <c r="I99" s="52">
        <v>0.51</v>
      </c>
      <c r="J99" s="52">
        <v>0.39</v>
      </c>
      <c r="K99" s="52">
        <v>2.4049999999999998</v>
      </c>
      <c r="L99" s="52">
        <v>24.21</v>
      </c>
      <c r="M99" s="52">
        <v>53.55</v>
      </c>
      <c r="N99" s="52">
        <v>7.21</v>
      </c>
      <c r="O99" s="52">
        <v>0.56999999999999995</v>
      </c>
      <c r="P99" s="14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47"/>
    </row>
    <row r="100" spans="1:35" s="52" customFormat="1" ht="15.75" customHeight="1">
      <c r="A100" s="96">
        <v>203</v>
      </c>
      <c r="B100" s="61" t="s">
        <v>173</v>
      </c>
      <c r="C100" s="61">
        <v>150</v>
      </c>
      <c r="D100" s="55">
        <v>8.01</v>
      </c>
      <c r="E100" s="55">
        <v>4.1399999999999997</v>
      </c>
      <c r="F100" s="55">
        <v>38.51</v>
      </c>
      <c r="G100" s="52">
        <v>223.35</v>
      </c>
      <c r="H100" s="55">
        <v>0.08</v>
      </c>
      <c r="I100" s="55">
        <v>0.59</v>
      </c>
      <c r="J100" s="55">
        <v>0.93</v>
      </c>
      <c r="K100" s="55">
        <v>2.65</v>
      </c>
      <c r="L100" s="55">
        <v>89.93</v>
      </c>
      <c r="M100" s="55">
        <v>90.3</v>
      </c>
      <c r="N100" s="55">
        <v>18.579999999999998</v>
      </c>
      <c r="O100" s="55">
        <v>33.32</v>
      </c>
      <c r="P100" s="14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47"/>
    </row>
    <row r="101" spans="1:35" s="52" customFormat="1" ht="15.75" customHeight="1">
      <c r="A101" s="89">
        <v>379</v>
      </c>
      <c r="B101" s="51" t="s">
        <v>174</v>
      </c>
      <c r="C101" s="51">
        <v>200</v>
      </c>
      <c r="D101" s="52">
        <v>5.8</v>
      </c>
      <c r="E101" s="52">
        <v>5</v>
      </c>
      <c r="F101" s="52">
        <v>8</v>
      </c>
      <c r="G101" s="52">
        <v>100.2</v>
      </c>
      <c r="H101" s="52">
        <v>0.03</v>
      </c>
      <c r="I101" s="52">
        <v>0.54</v>
      </c>
      <c r="J101" s="52">
        <v>0.36</v>
      </c>
      <c r="K101" s="52">
        <v>0</v>
      </c>
      <c r="L101" s="52">
        <v>223.2</v>
      </c>
      <c r="M101" s="52">
        <v>165.6</v>
      </c>
      <c r="N101" s="52">
        <v>25.2</v>
      </c>
      <c r="O101" s="52">
        <v>0.18</v>
      </c>
      <c r="P101" s="14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47"/>
    </row>
    <row r="102" spans="1:35" s="52" customFormat="1" ht="15.75" customHeight="1">
      <c r="A102" s="89"/>
      <c r="B102" s="51" t="s">
        <v>164</v>
      </c>
      <c r="C102" s="51">
        <v>20</v>
      </c>
      <c r="D102" s="52">
        <v>1.42</v>
      </c>
      <c r="E102" s="52">
        <v>1.75</v>
      </c>
      <c r="F102" s="52">
        <v>13.75</v>
      </c>
      <c r="G102" s="52">
        <v>78.3</v>
      </c>
      <c r="H102" s="52">
        <v>0.02</v>
      </c>
      <c r="I102" s="52">
        <v>0</v>
      </c>
      <c r="J102" s="52">
        <v>0</v>
      </c>
      <c r="K102" s="52">
        <v>0</v>
      </c>
      <c r="L102" s="52">
        <v>12.5</v>
      </c>
      <c r="M102" s="52">
        <v>43.75</v>
      </c>
      <c r="N102" s="52">
        <v>65.599999999999994</v>
      </c>
      <c r="O102" s="52">
        <v>0.93</v>
      </c>
      <c r="P102" s="14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47"/>
    </row>
    <row r="103" spans="1:35" s="52" customFormat="1" ht="15.75" customHeight="1">
      <c r="A103" s="97"/>
      <c r="B103" s="51" t="s">
        <v>4</v>
      </c>
      <c r="C103" s="51">
        <v>37.5</v>
      </c>
      <c r="D103" s="52">
        <v>2.92</v>
      </c>
      <c r="E103" s="52">
        <v>1.1399999999999999</v>
      </c>
      <c r="F103" s="52">
        <v>18.920000000000002</v>
      </c>
      <c r="G103" s="52">
        <v>99.56</v>
      </c>
      <c r="H103" s="52">
        <v>7.0000000000000007E-2</v>
      </c>
      <c r="I103" s="52">
        <v>0</v>
      </c>
      <c r="J103" s="52">
        <v>0</v>
      </c>
      <c r="K103" s="52">
        <v>0</v>
      </c>
      <c r="L103" s="52">
        <v>14.06</v>
      </c>
      <c r="M103" s="52">
        <v>82.84</v>
      </c>
      <c r="N103" s="52">
        <v>24.7</v>
      </c>
      <c r="O103" s="52">
        <v>1.06</v>
      </c>
      <c r="P103" s="14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47"/>
    </row>
    <row r="104" spans="1:35" s="52" customFormat="1" ht="15.75" customHeight="1">
      <c r="A104" s="89">
        <v>368</v>
      </c>
      <c r="B104" s="51" t="s">
        <v>165</v>
      </c>
      <c r="C104" s="51">
        <v>120</v>
      </c>
      <c r="D104" s="55">
        <v>0.5</v>
      </c>
      <c r="E104" s="55">
        <v>0.5</v>
      </c>
      <c r="F104" s="55">
        <v>12.8</v>
      </c>
      <c r="G104" s="52">
        <v>57.7</v>
      </c>
      <c r="H104" s="55">
        <v>0.04</v>
      </c>
      <c r="I104" s="55">
        <v>5</v>
      </c>
      <c r="J104" s="55">
        <v>0</v>
      </c>
      <c r="K104" s="55">
        <v>0.33</v>
      </c>
      <c r="L104" s="55">
        <v>25</v>
      </c>
      <c r="M104" s="55">
        <v>18.3</v>
      </c>
      <c r="N104" s="55">
        <v>14.16</v>
      </c>
      <c r="O104" s="55">
        <v>0.5</v>
      </c>
      <c r="P104" s="14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47"/>
    </row>
    <row r="105" spans="1:35" ht="15.75" customHeight="1">
      <c r="A105" s="89"/>
      <c r="B105" s="51"/>
      <c r="C105" s="51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142"/>
    </row>
    <row r="106" spans="1:35" s="67" customFormat="1" ht="15.75" customHeight="1">
      <c r="A106" s="92"/>
      <c r="B106" s="56" t="s">
        <v>21</v>
      </c>
      <c r="C106" s="57">
        <f>SUM(C98:C104)</f>
        <v>687.5</v>
      </c>
      <c r="D106" s="57">
        <f t="shared" ref="D106:O106" si="17">SUM(D98:D104)</f>
        <v>26.36</v>
      </c>
      <c r="E106" s="57">
        <f t="shared" si="17"/>
        <v>22.77</v>
      </c>
      <c r="F106" s="57">
        <f t="shared" si="17"/>
        <v>101.34</v>
      </c>
      <c r="G106" s="57">
        <f t="shared" si="17"/>
        <v>720.16000000000008</v>
      </c>
      <c r="H106" s="57">
        <f t="shared" si="17"/>
        <v>0.32</v>
      </c>
      <c r="I106" s="57">
        <f t="shared" si="17"/>
        <v>8.1999999999999993</v>
      </c>
      <c r="J106" s="57">
        <f t="shared" si="17"/>
        <v>1.6800000000000002</v>
      </c>
      <c r="K106" s="57">
        <f t="shared" si="17"/>
        <v>6.0549999999999997</v>
      </c>
      <c r="L106" s="57">
        <f t="shared" si="17"/>
        <v>405.86</v>
      </c>
      <c r="M106" s="57">
        <f t="shared" si="17"/>
        <v>479.24000000000007</v>
      </c>
      <c r="N106" s="57">
        <f t="shared" si="17"/>
        <v>174.6</v>
      </c>
      <c r="O106" s="57">
        <f t="shared" si="17"/>
        <v>39.49</v>
      </c>
      <c r="P106" s="14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0"/>
    </row>
    <row r="107" spans="1:35" ht="15.75" customHeight="1">
      <c r="B107" s="58" t="s">
        <v>97</v>
      </c>
      <c r="C107" s="58"/>
      <c r="D107" s="59">
        <v>19.25</v>
      </c>
      <c r="E107" s="59">
        <v>19.75</v>
      </c>
      <c r="F107" s="59">
        <v>83.75</v>
      </c>
      <c r="G107" s="59">
        <v>587.5</v>
      </c>
      <c r="H107" s="59">
        <v>0.3</v>
      </c>
      <c r="I107" s="59">
        <v>15</v>
      </c>
      <c r="J107" s="59">
        <v>0.17499999999999999</v>
      </c>
      <c r="K107" s="59">
        <v>2.5</v>
      </c>
      <c r="L107" s="59">
        <v>275</v>
      </c>
      <c r="M107" s="59">
        <v>412.5</v>
      </c>
      <c r="N107" s="59">
        <v>62.5</v>
      </c>
      <c r="O107" s="59">
        <v>3</v>
      </c>
      <c r="P107" s="142"/>
    </row>
    <row r="108" spans="1:35" ht="15.75" customHeight="1">
      <c r="A108" s="101"/>
      <c r="B108" s="67"/>
      <c r="D108" s="183" t="s">
        <v>147</v>
      </c>
      <c r="E108" s="183"/>
      <c r="F108" s="183"/>
      <c r="G108" s="184" t="s">
        <v>148</v>
      </c>
      <c r="H108" s="187" t="s">
        <v>149</v>
      </c>
      <c r="I108" s="187"/>
      <c r="J108" s="187"/>
      <c r="K108" s="187"/>
      <c r="L108" s="187" t="s">
        <v>146</v>
      </c>
      <c r="M108" s="187"/>
      <c r="N108" s="187"/>
      <c r="O108" s="187"/>
      <c r="P108" s="105"/>
    </row>
    <row r="109" spans="1:35" s="46" customFormat="1" ht="43.5" customHeight="1">
      <c r="A109" s="101"/>
      <c r="D109" s="103" t="s">
        <v>0</v>
      </c>
      <c r="E109" s="103" t="s">
        <v>1</v>
      </c>
      <c r="F109" s="103" t="s">
        <v>2</v>
      </c>
      <c r="G109" s="185"/>
      <c r="H109" s="174" t="s">
        <v>41</v>
      </c>
      <c r="I109" s="174" t="s">
        <v>42</v>
      </c>
      <c r="J109" s="174" t="s">
        <v>43</v>
      </c>
      <c r="K109" s="174" t="s">
        <v>44</v>
      </c>
      <c r="L109" s="103" t="s">
        <v>45</v>
      </c>
      <c r="M109" s="103" t="s">
        <v>46</v>
      </c>
      <c r="N109" s="103" t="s">
        <v>47</v>
      </c>
      <c r="O109" s="103" t="s">
        <v>48</v>
      </c>
      <c r="P109" s="145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1"/>
    </row>
    <row r="110" spans="1:35" s="52" customFormat="1" ht="15.75" customHeight="1">
      <c r="A110" s="101"/>
      <c r="B110" s="46" t="s">
        <v>101</v>
      </c>
      <c r="D110" s="46">
        <v>77</v>
      </c>
      <c r="E110" s="46">
        <v>79</v>
      </c>
      <c r="F110" s="46">
        <v>335</v>
      </c>
      <c r="G110" s="46">
        <v>2350</v>
      </c>
      <c r="H110" s="46">
        <v>1.2</v>
      </c>
      <c r="I110" s="46">
        <v>60</v>
      </c>
      <c r="J110" s="46">
        <v>0.7</v>
      </c>
      <c r="K110" s="46">
        <v>10</v>
      </c>
      <c r="L110" s="46">
        <v>1100</v>
      </c>
      <c r="M110" s="46">
        <v>1650</v>
      </c>
      <c r="N110" s="46">
        <v>250</v>
      </c>
      <c r="O110" s="46">
        <v>12</v>
      </c>
      <c r="P110" s="105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47"/>
    </row>
    <row r="111" spans="1:35" s="52" customFormat="1" ht="15.75" customHeight="1">
      <c r="A111" s="101"/>
      <c r="B111" s="70" t="s">
        <v>96</v>
      </c>
      <c r="C111" s="70"/>
      <c r="D111" s="70">
        <f>D110*0.25</f>
        <v>19.25</v>
      </c>
      <c r="E111" s="70">
        <f t="shared" ref="E111:O111" si="18">E110*0.25</f>
        <v>19.75</v>
      </c>
      <c r="F111" s="70">
        <f t="shared" si="18"/>
        <v>83.75</v>
      </c>
      <c r="G111" s="70">
        <f t="shared" si="18"/>
        <v>587.5</v>
      </c>
      <c r="H111" s="70">
        <f t="shared" si="18"/>
        <v>0.3</v>
      </c>
      <c r="I111" s="70">
        <f t="shared" si="18"/>
        <v>15</v>
      </c>
      <c r="J111" s="70">
        <f t="shared" si="18"/>
        <v>0.17499999999999999</v>
      </c>
      <c r="K111" s="70">
        <f t="shared" si="18"/>
        <v>2.5</v>
      </c>
      <c r="L111" s="70">
        <f t="shared" si="18"/>
        <v>275</v>
      </c>
      <c r="M111" s="70">
        <f t="shared" si="18"/>
        <v>412.5</v>
      </c>
      <c r="N111" s="70">
        <f t="shared" si="18"/>
        <v>62.5</v>
      </c>
      <c r="O111" s="70">
        <f t="shared" si="18"/>
        <v>3</v>
      </c>
      <c r="P111" s="14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47"/>
    </row>
    <row r="112" spans="1:35" s="62" customFormat="1" ht="15.75" customHeight="1">
      <c r="A112" s="102"/>
      <c r="B112" s="68" t="s">
        <v>98</v>
      </c>
      <c r="C112" s="69"/>
      <c r="D112" s="69">
        <v>19.77</v>
      </c>
      <c r="E112" s="69">
        <v>20.54</v>
      </c>
      <c r="F112" s="69">
        <v>82.16</v>
      </c>
      <c r="G112" s="69">
        <v>587.65</v>
      </c>
      <c r="H112" s="69">
        <v>0.32</v>
      </c>
      <c r="I112" s="69">
        <v>15.45</v>
      </c>
      <c r="J112" s="69">
        <v>0.56000000000000005</v>
      </c>
      <c r="K112" s="69">
        <v>2.25</v>
      </c>
      <c r="L112" s="69">
        <v>275.33999999999997</v>
      </c>
      <c r="M112" s="69">
        <f t="shared" ref="M112" si="19">(M106+M95+M85+M74+M63+M52+M42+M32+M22+M12)/10</f>
        <v>374.08602000000002</v>
      </c>
      <c r="N112" s="69">
        <v>60.42</v>
      </c>
      <c r="O112" s="69">
        <v>3.15</v>
      </c>
      <c r="P112" s="144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49"/>
    </row>
    <row r="113" spans="1:35" s="162" customFormat="1" ht="15.75" customHeight="1">
      <c r="A113" s="157"/>
      <c r="B113" s="158"/>
      <c r="C113" s="104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60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61"/>
    </row>
    <row r="114" spans="1:35" s="152" customFormat="1" ht="15.75" customHeight="1">
      <c r="A114" s="170"/>
      <c r="B114" s="171"/>
    </row>
    <row r="115" spans="1:35" s="152" customFormat="1" ht="15.75" customHeight="1">
      <c r="A115" s="170"/>
      <c r="B115" s="171" t="s">
        <v>175</v>
      </c>
    </row>
    <row r="116" spans="1:35" s="152" customFormat="1" ht="15.75" customHeight="1">
      <c r="A116" s="170"/>
      <c r="B116" s="152" t="s">
        <v>176</v>
      </c>
    </row>
    <row r="117" spans="1:35" s="152" customFormat="1" ht="15.75" customHeight="1">
      <c r="A117" s="170"/>
      <c r="C117" s="171"/>
    </row>
    <row r="118" spans="1:35" s="152" customFormat="1" ht="15.75" customHeight="1">
      <c r="A118" s="170"/>
    </row>
    <row r="119" spans="1:35" s="152" customFormat="1" ht="15.75" customHeight="1">
      <c r="A119" s="170"/>
    </row>
    <row r="120" spans="1:35" s="152" customFormat="1" ht="15.75" customHeight="1">
      <c r="A120" s="170"/>
      <c r="B120" s="171"/>
    </row>
    <row r="121" spans="1:35" s="152" customFormat="1" ht="15.75" customHeight="1">
      <c r="A121" s="170"/>
      <c r="B121" s="171"/>
    </row>
    <row r="122" spans="1:35" s="152" customFormat="1" ht="15.75" customHeight="1">
      <c r="A122" s="170"/>
      <c r="B122" s="171"/>
    </row>
    <row r="123" spans="1:35" s="152" customFormat="1" ht="15.75" customHeight="1">
      <c r="A123" s="170"/>
      <c r="B123" s="171"/>
    </row>
    <row r="124" spans="1:35" s="152" customFormat="1" ht="15.75" customHeight="1">
      <c r="A124" s="170"/>
      <c r="B124" s="171"/>
    </row>
    <row r="125" spans="1:35" s="152" customFormat="1" ht="15.75" customHeight="1">
      <c r="A125" s="170"/>
      <c r="B125" s="171"/>
    </row>
    <row r="126" spans="1:35" s="152" customFormat="1" ht="15.75" customHeight="1">
      <c r="A126" s="170"/>
      <c r="B126" s="171"/>
      <c r="L126" s="177"/>
    </row>
    <row r="127" spans="1:35" s="152" customFormat="1" ht="15.75" customHeight="1">
      <c r="A127" s="170"/>
      <c r="B127" s="171"/>
    </row>
    <row r="128" spans="1:35" s="152" customFormat="1" ht="15.75" customHeight="1">
      <c r="A128" s="170"/>
      <c r="B128" s="171"/>
    </row>
    <row r="129" spans="1:35" s="152" customFormat="1" ht="15.75" customHeight="1">
      <c r="A129" s="170"/>
      <c r="B129" s="171"/>
    </row>
    <row r="130" spans="1:35" s="152" customFormat="1" ht="15.75" customHeight="1">
      <c r="A130" s="170"/>
      <c r="B130" s="171"/>
    </row>
    <row r="131" spans="1:35" s="152" customFormat="1" ht="15.75" customHeight="1">
      <c r="A131" s="170"/>
      <c r="B131" s="171"/>
    </row>
    <row r="132" spans="1:35" s="152" customFormat="1" ht="15.75" customHeight="1">
      <c r="A132" s="170"/>
      <c r="B132" s="171"/>
    </row>
    <row r="133" spans="1:35" s="152" customFormat="1" ht="15.75" customHeight="1">
      <c r="A133" s="170"/>
      <c r="B133" s="171"/>
    </row>
    <row r="134" spans="1:35" s="152" customFormat="1" ht="15.75" customHeight="1">
      <c r="A134" s="170"/>
      <c r="B134" s="171"/>
    </row>
    <row r="135" spans="1:35" s="152" customFormat="1" ht="15.75" customHeight="1">
      <c r="A135" s="170"/>
      <c r="B135" s="171"/>
    </row>
    <row r="136" spans="1:35" s="152" customFormat="1" ht="15.75" customHeight="1">
      <c r="A136" s="170"/>
      <c r="B136" s="171"/>
    </row>
    <row r="137" spans="1:35" s="152" customFormat="1" ht="15.75" customHeight="1">
      <c r="A137" s="170"/>
      <c r="B137" s="171"/>
    </row>
    <row r="138" spans="1:35" s="152" customFormat="1" ht="15.75" customHeight="1">
      <c r="A138" s="170"/>
      <c r="B138" s="171"/>
    </row>
    <row r="139" spans="1:35" s="152" customFormat="1" ht="15.75" customHeight="1">
      <c r="A139" s="170"/>
      <c r="B139" s="171"/>
    </row>
    <row r="140" spans="1:35" s="152" customFormat="1" ht="15.75" customHeight="1">
      <c r="A140" s="170"/>
      <c r="B140" s="171"/>
    </row>
    <row r="141" spans="1:35" s="152" customFormat="1" ht="15.75" customHeight="1">
      <c r="A141" s="170"/>
      <c r="B141" s="171"/>
    </row>
    <row r="142" spans="1:35" s="152" customFormat="1" ht="15.75" customHeight="1">
      <c r="A142" s="170"/>
      <c r="B142" s="171"/>
    </row>
    <row r="143" spans="1:35" s="152" customFormat="1" ht="15.75" customHeight="1">
      <c r="A143" s="170"/>
      <c r="B143" s="171"/>
    </row>
    <row r="144" spans="1:35" s="169" customFormat="1" ht="15.75" customHeight="1">
      <c r="A144" s="163"/>
      <c r="B144" s="164"/>
      <c r="C144" s="165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7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68"/>
    </row>
    <row r="145" spans="4:16" ht="15.75" customHeight="1"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142"/>
    </row>
    <row r="146" spans="4:16" ht="15.75" customHeight="1"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142"/>
    </row>
    <row r="147" spans="4:16" ht="15.75" customHeight="1"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142"/>
    </row>
    <row r="148" spans="4:16" ht="15.75" customHeight="1"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142"/>
    </row>
    <row r="149" spans="4:16" ht="15.75" customHeight="1"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142"/>
    </row>
    <row r="150" spans="4:16" ht="15.75" customHeight="1"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142"/>
    </row>
    <row r="151" spans="4:16" ht="15.75" customHeight="1"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142"/>
    </row>
    <row r="152" spans="4:16" ht="15.75" customHeight="1"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142"/>
    </row>
    <row r="153" spans="4:16" ht="15.75" customHeight="1"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142"/>
    </row>
    <row r="154" spans="4:16" ht="15.75" customHeight="1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42"/>
    </row>
    <row r="155" spans="4:16" ht="15.75" customHeight="1"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142"/>
    </row>
    <row r="156" spans="4:16" ht="15.75" customHeight="1"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142"/>
    </row>
    <row r="157" spans="4:16" ht="15.75" customHeight="1"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142"/>
    </row>
    <row r="158" spans="4:16" ht="15.75" customHeight="1"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142"/>
    </row>
    <row r="159" spans="4:16" ht="15.75" customHeight="1"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142"/>
    </row>
    <row r="160" spans="4:16" ht="15.75" customHeight="1"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142"/>
    </row>
    <row r="161" spans="4:16" ht="15.75" customHeight="1"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142"/>
    </row>
    <row r="162" spans="4:16" ht="15.75" customHeight="1"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142"/>
    </row>
    <row r="163" spans="4:16" ht="15.75" customHeight="1"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142"/>
    </row>
    <row r="164" spans="4:16" ht="15.75" customHeight="1"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142"/>
    </row>
  </sheetData>
  <mergeCells count="18">
    <mergeCell ref="G108:G109"/>
    <mergeCell ref="H108:K108"/>
    <mergeCell ref="L108:O108"/>
    <mergeCell ref="D108:F108"/>
    <mergeCell ref="A76:B76"/>
    <mergeCell ref="A87:B87"/>
    <mergeCell ref="A97:B97"/>
    <mergeCell ref="A54:B54"/>
    <mergeCell ref="A65:B65"/>
    <mergeCell ref="A44:B44"/>
    <mergeCell ref="L4:O4"/>
    <mergeCell ref="D4:F4"/>
    <mergeCell ref="G4:G5"/>
    <mergeCell ref="H4:K4"/>
    <mergeCell ref="A5:B5"/>
    <mergeCell ref="A14:B14"/>
    <mergeCell ref="A24:B24"/>
    <mergeCell ref="A34:B34"/>
  </mergeCells>
  <pageMargins left="0.62992125984251968" right="0.23622047244094491" top="0.74803149606299213" bottom="0.74803149606299213" header="0.31496062992125984" footer="0.31496062992125984"/>
  <pageSetup paperSize="9" scale="90" orientation="landscape" horizontalDpi="4294967294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533"/>
  <sheetViews>
    <sheetView zoomScaleNormal="100" workbookViewId="0">
      <pane ySplit="5" topLeftCell="A81" activePane="bottomLeft" state="frozen"/>
      <selection pane="bottomLeft" activeCell="B112" sqref="B112"/>
    </sheetView>
  </sheetViews>
  <sheetFormatPr defaultColWidth="4.28515625" defaultRowHeight="10.5" customHeight="1"/>
  <cols>
    <col min="1" max="1" width="8.85546875" style="86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134" customFormat="1" ht="10.5" customHeight="1">
      <c r="A1" s="132"/>
      <c r="B1" s="133" t="s">
        <v>105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97" s="134" customFormat="1" ht="10.5" customHeight="1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97" s="15" customFormat="1" ht="10.5" customHeight="1">
      <c r="A3" s="130"/>
      <c r="B3" s="131" t="s">
        <v>135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5" spans="1:97" s="138" customFormat="1" ht="38.25" customHeight="1">
      <c r="A5" s="135" t="s">
        <v>75</v>
      </c>
      <c r="B5" s="136" t="s">
        <v>137</v>
      </c>
      <c r="C5" s="139" t="s">
        <v>76</v>
      </c>
      <c r="D5" s="139" t="s">
        <v>12</v>
      </c>
      <c r="E5" s="139" t="s">
        <v>13</v>
      </c>
      <c r="F5" s="139" t="s">
        <v>15</v>
      </c>
      <c r="G5" s="139" t="s">
        <v>14</v>
      </c>
      <c r="H5" s="139" t="s">
        <v>138</v>
      </c>
      <c r="I5" s="139" t="s">
        <v>11</v>
      </c>
      <c r="J5" s="139" t="s">
        <v>63</v>
      </c>
      <c r="K5" s="139" t="s">
        <v>5</v>
      </c>
      <c r="L5" s="139" t="s">
        <v>136</v>
      </c>
      <c r="M5" s="139" t="s">
        <v>139</v>
      </c>
      <c r="N5" s="139" t="s">
        <v>7</v>
      </c>
      <c r="O5" s="139" t="s">
        <v>92</v>
      </c>
      <c r="P5" s="139" t="s">
        <v>8</v>
      </c>
      <c r="Q5" s="139" t="s">
        <v>9</v>
      </c>
      <c r="R5" s="139" t="s">
        <v>66</v>
      </c>
      <c r="S5" s="139" t="s">
        <v>140</v>
      </c>
      <c r="T5" s="139" t="s">
        <v>67</v>
      </c>
      <c r="U5" s="139" t="s">
        <v>40</v>
      </c>
      <c r="V5" s="139" t="s">
        <v>37</v>
      </c>
      <c r="W5" s="139" t="s">
        <v>20</v>
      </c>
      <c r="X5" s="139" t="s">
        <v>141</v>
      </c>
      <c r="Y5" s="139" t="s">
        <v>10</v>
      </c>
      <c r="Z5" s="139" t="s">
        <v>18</v>
      </c>
      <c r="AA5" s="139" t="s">
        <v>142</v>
      </c>
      <c r="AB5" s="139" t="s">
        <v>16</v>
      </c>
      <c r="AC5" s="139" t="s">
        <v>17</v>
      </c>
      <c r="AD5" s="139" t="s">
        <v>56</v>
      </c>
      <c r="AE5" s="139" t="s">
        <v>19</v>
      </c>
      <c r="AF5" s="139" t="s">
        <v>143</v>
      </c>
      <c r="AG5" s="136" t="s">
        <v>58</v>
      </c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</row>
    <row r="6" spans="1:97" s="5" customFormat="1" ht="12" customHeight="1">
      <c r="A6" s="7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>
      <c r="A7" s="190" t="s">
        <v>106</v>
      </c>
      <c r="B7" s="19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>
      <c r="A8" s="108">
        <v>3</v>
      </c>
      <c r="B8" s="109" t="s">
        <v>119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>
      <c r="A9" s="110"/>
      <c r="B9" s="111" t="s">
        <v>118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>
      <c r="A10" s="108">
        <v>382</v>
      </c>
      <c r="B10" s="109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>
      <c r="A11" s="108"/>
      <c r="B11" s="109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>
      <c r="A12" s="108">
        <v>368</v>
      </c>
      <c r="B12" s="109" t="s">
        <v>116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>
      <c r="A13" s="7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>
      <c r="A14" s="75"/>
      <c r="B14" s="13" t="s">
        <v>154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>
      <c r="A15" s="76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>
      <c r="A16" s="189" t="s">
        <v>107</v>
      </c>
      <c r="B16" s="18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>
      <c r="A17" s="112"/>
      <c r="B17" s="113" t="s">
        <v>117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>
      <c r="A18" s="108">
        <v>259</v>
      </c>
      <c r="B18" s="109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>
      <c r="A19" s="108" t="s">
        <v>39</v>
      </c>
      <c r="B19" s="109" t="s">
        <v>91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>
      <c r="A20" s="108"/>
      <c r="B20" s="109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>
      <c r="A21" s="108"/>
      <c r="B21" s="109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>
      <c r="A22" s="114"/>
      <c r="B22" s="109" t="s">
        <v>120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>
      <c r="A23" s="7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>
      <c r="A24" s="75"/>
      <c r="B24" s="13" t="s">
        <v>154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>
      <c r="A25" s="77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>
      <c r="A26" s="190" t="s">
        <v>108</v>
      </c>
      <c r="B26" s="19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>
      <c r="A27" s="108"/>
      <c r="B27" s="109" t="s">
        <v>121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>
      <c r="A28" s="108">
        <v>296</v>
      </c>
      <c r="B28" s="109" t="s">
        <v>85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>
      <c r="A29" s="115">
        <v>302</v>
      </c>
      <c r="B29" s="109" t="s">
        <v>122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>
      <c r="A30" s="108" t="s">
        <v>94</v>
      </c>
      <c r="B30" s="109" t="s">
        <v>65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>
      <c r="A31" s="108"/>
      <c r="B31" s="109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>
      <c r="A32" s="108"/>
      <c r="B32" s="109" t="s">
        <v>125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>
      <c r="A33" s="108"/>
      <c r="B33" s="109" t="s">
        <v>123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>
      <c r="A34" s="7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>
      <c r="A35" s="75"/>
      <c r="B35" s="13" t="s">
        <v>154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>
      <c r="A36" s="77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>
      <c r="A37" s="190" t="s">
        <v>109</v>
      </c>
      <c r="B37" s="19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>
      <c r="A38" s="108"/>
      <c r="B38" s="109" t="s">
        <v>124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>
      <c r="A39" s="108" t="s">
        <v>103</v>
      </c>
      <c r="B39" s="109" t="s">
        <v>102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>
      <c r="A40" s="108">
        <v>312</v>
      </c>
      <c r="B40" s="109" t="s">
        <v>74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>
      <c r="A41" s="108">
        <v>377</v>
      </c>
      <c r="B41" s="109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>
      <c r="A42" s="108"/>
      <c r="B42" s="109" t="s">
        <v>125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>
      <c r="A43" s="114" t="s">
        <v>39</v>
      </c>
      <c r="B43" s="109" t="s">
        <v>93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>
      <c r="A44" s="7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>
      <c r="A45" s="75"/>
      <c r="B45" s="13" t="s">
        <v>154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>
      <c r="A46" s="77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>
      <c r="A47" s="190" t="s">
        <v>110</v>
      </c>
      <c r="B47" s="19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>
      <c r="A48" s="115"/>
      <c r="B48" s="113" t="s">
        <v>126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>
      <c r="A49" s="108">
        <v>212</v>
      </c>
      <c r="B49" s="109" t="s">
        <v>95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>
      <c r="A50" s="108"/>
      <c r="B50" s="109" t="s">
        <v>91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>
      <c r="A51" s="116"/>
      <c r="B51" s="109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>
      <c r="A52" s="117"/>
      <c r="B52" s="109" t="s">
        <v>125</v>
      </c>
      <c r="C52" s="2">
        <v>25</v>
      </c>
      <c r="D52" s="2">
        <v>25</v>
      </c>
    </row>
    <row r="53" spans="1:97" s="11" customFormat="1" ht="10.5" customHeight="1">
      <c r="A53" s="108">
        <v>368</v>
      </c>
      <c r="B53" s="109" t="s">
        <v>133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>
      <c r="A54" s="7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>
      <c r="A55" s="75"/>
      <c r="B55" s="13" t="s">
        <v>154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>
      <c r="A56" s="74"/>
    </row>
    <row r="57" spans="1:97" s="10" customFormat="1" ht="10.5" customHeight="1">
      <c r="A57" s="190" t="s">
        <v>111</v>
      </c>
      <c r="B57" s="19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>
      <c r="A58" s="108"/>
      <c r="B58" s="109" t="s">
        <v>117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>
      <c r="A59" s="108">
        <v>269</v>
      </c>
      <c r="B59" s="109" t="s">
        <v>87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>
      <c r="A60" s="115" t="s">
        <v>69</v>
      </c>
      <c r="B60" s="113" t="s">
        <v>70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>
      <c r="A61" s="108"/>
      <c r="B61" s="109" t="s">
        <v>89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>
      <c r="A62" s="108"/>
      <c r="B62" s="109" t="s">
        <v>125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>
      <c r="A63" s="108"/>
      <c r="B63" s="109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>
      <c r="A64" s="108"/>
      <c r="B64" s="109" t="s">
        <v>134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>
      <c r="A65" s="7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>
      <c r="A66" s="75"/>
      <c r="B66" s="13" t="s">
        <v>154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>
      <c r="A67" s="7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>
      <c r="A68" s="190" t="s">
        <v>112</v>
      </c>
      <c r="B68" s="19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>
      <c r="A69" s="108"/>
      <c r="B69" s="109" t="s">
        <v>126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>
      <c r="A70" s="108">
        <v>235</v>
      </c>
      <c r="B70" s="109" t="s">
        <v>84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>
      <c r="A71" s="108">
        <v>310</v>
      </c>
      <c r="B71" s="109" t="s">
        <v>83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>
      <c r="A72" s="108" t="s">
        <v>39</v>
      </c>
      <c r="B72" s="109" t="s">
        <v>88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>
      <c r="A73" s="108"/>
      <c r="B73" s="109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>
      <c r="A74" s="108"/>
      <c r="B74" s="109" t="s">
        <v>125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>
      <c r="A75" s="108"/>
      <c r="B75" s="109" t="s">
        <v>132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>
      <c r="A76" s="73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>
      <c r="A77" s="75"/>
      <c r="B77" s="13" t="s">
        <v>154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>
      <c r="A78" s="74"/>
      <c r="B78" s="26"/>
    </row>
    <row r="79" spans="1:97" s="10" customFormat="1" ht="10.5" customHeight="1">
      <c r="A79" s="190" t="s">
        <v>113</v>
      </c>
      <c r="B79" s="19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>
      <c r="A80" s="108"/>
      <c r="B80" s="109" t="s">
        <v>128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>
      <c r="A81" s="108">
        <v>278</v>
      </c>
      <c r="B81" s="109" t="s">
        <v>72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>
      <c r="A82" s="115">
        <v>330</v>
      </c>
      <c r="B82" s="109" t="s">
        <v>71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>
      <c r="A83" s="108">
        <v>302</v>
      </c>
      <c r="B83" s="109" t="s">
        <v>129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>
      <c r="A84" s="108">
        <v>342</v>
      </c>
      <c r="B84" s="109" t="s">
        <v>91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>
      <c r="A85" s="108"/>
      <c r="B85" s="109" t="s">
        <v>125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>
      <c r="A86" s="108"/>
      <c r="B86" s="109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>
      <c r="A87" s="118"/>
      <c r="B87" s="119" t="s">
        <v>127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>
      <c r="A88" s="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>
      <c r="A89" s="75"/>
      <c r="B89" s="13" t="s">
        <v>154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>
      <c r="A90" s="77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>
      <c r="A91" s="190" t="s">
        <v>114</v>
      </c>
      <c r="B91" s="191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>
      <c r="A92" s="108">
        <v>222</v>
      </c>
      <c r="B92" s="109" t="s">
        <v>68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>
      <c r="A93" s="114">
        <v>327</v>
      </c>
      <c r="B93" s="4" t="s">
        <v>90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>
      <c r="A94" s="108">
        <v>397</v>
      </c>
      <c r="B94" s="109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>
      <c r="A95" s="108"/>
      <c r="B95" s="109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>
      <c r="A96" s="116"/>
      <c r="B96" s="109" t="s">
        <v>130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>
      <c r="A97" s="72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>
      <c r="A98" s="75"/>
      <c r="B98" s="13" t="s">
        <v>154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>
      <c r="A99" s="77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>
      <c r="A100" s="190" t="s">
        <v>115</v>
      </c>
      <c r="B100" s="19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>
      <c r="A101" s="108"/>
      <c r="B101" s="109" t="s">
        <v>117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>
      <c r="A102" s="108">
        <v>297</v>
      </c>
      <c r="B102" s="109" t="s">
        <v>86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>
      <c r="A103" s="115">
        <v>203</v>
      </c>
      <c r="B103" s="113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>
      <c r="A104" s="108">
        <v>379</v>
      </c>
      <c r="B104" s="109" t="s">
        <v>65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>
      <c r="A105" s="108"/>
      <c r="B105" s="109" t="s">
        <v>125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>
      <c r="A106" s="108"/>
      <c r="B106" s="109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>
      <c r="A107" s="108">
        <v>368</v>
      </c>
      <c r="B107" s="109" t="s">
        <v>131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>
      <c r="A108" s="7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>
      <c r="A109" s="75"/>
      <c r="B109" s="13" t="s">
        <v>154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>
      <c r="A110" s="77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38" customFormat="1" ht="38.25" customHeight="1">
      <c r="A111" s="135"/>
      <c r="B111" s="136" t="s">
        <v>144</v>
      </c>
      <c r="C111" s="139" t="s">
        <v>76</v>
      </c>
      <c r="D111" s="139" t="s">
        <v>12</v>
      </c>
      <c r="E111" s="139" t="s">
        <v>13</v>
      </c>
      <c r="F111" s="139" t="s">
        <v>15</v>
      </c>
      <c r="G111" s="139" t="s">
        <v>14</v>
      </c>
      <c r="H111" s="139" t="s">
        <v>138</v>
      </c>
      <c r="I111" s="139" t="s">
        <v>11</v>
      </c>
      <c r="J111" s="139" t="s">
        <v>63</v>
      </c>
      <c r="K111" s="139" t="s">
        <v>5</v>
      </c>
      <c r="L111" s="139" t="s">
        <v>136</v>
      </c>
      <c r="M111" s="139" t="s">
        <v>139</v>
      </c>
      <c r="N111" s="139" t="s">
        <v>7</v>
      </c>
      <c r="O111" s="139" t="s">
        <v>92</v>
      </c>
      <c r="P111" s="139" t="s">
        <v>8</v>
      </c>
      <c r="Q111" s="139" t="s">
        <v>9</v>
      </c>
      <c r="R111" s="139" t="s">
        <v>66</v>
      </c>
      <c r="S111" s="139" t="s">
        <v>140</v>
      </c>
      <c r="T111" s="139" t="s">
        <v>67</v>
      </c>
      <c r="U111" s="139" t="s">
        <v>40</v>
      </c>
      <c r="V111" s="139" t="s">
        <v>37</v>
      </c>
      <c r="W111" s="139" t="s">
        <v>20</v>
      </c>
      <c r="X111" s="139" t="s">
        <v>141</v>
      </c>
      <c r="Y111" s="139" t="s">
        <v>10</v>
      </c>
      <c r="Z111" s="139" t="s">
        <v>18</v>
      </c>
      <c r="AA111" s="139" t="s">
        <v>142</v>
      </c>
      <c r="AB111" s="139" t="s">
        <v>16</v>
      </c>
      <c r="AC111" s="139" t="s">
        <v>17</v>
      </c>
      <c r="AD111" s="139" t="s">
        <v>56</v>
      </c>
      <c r="AE111" s="139" t="s">
        <v>19</v>
      </c>
      <c r="AF111" s="139" t="s">
        <v>143</v>
      </c>
      <c r="AG111" s="136" t="s">
        <v>58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</row>
    <row r="112" spans="1:97" s="25" customFormat="1" ht="24" customHeight="1">
      <c r="A112" s="79"/>
      <c r="B112" s="29" t="s">
        <v>151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>
      <c r="A113" s="80"/>
      <c r="B113" s="30" t="s">
        <v>152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>
      <c r="A114" s="192"/>
      <c r="B114" s="193"/>
    </row>
    <row r="115" spans="1:97" s="32" customFormat="1" ht="18" customHeight="1">
      <c r="A115" s="81"/>
      <c r="B115" s="31" t="s">
        <v>153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>
      <c r="A116" s="74"/>
    </row>
    <row r="117" spans="1:97" ht="10.5" customHeight="1">
      <c r="A117" s="74"/>
    </row>
    <row r="118" spans="1:97" ht="10.5" customHeight="1">
      <c r="A118" s="74"/>
    </row>
    <row r="119" spans="1:97" ht="10.5" customHeight="1">
      <c r="A119" s="78"/>
      <c r="B119" s="188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>
      <c r="A120" s="78"/>
      <c r="B120" s="188"/>
      <c r="C120" s="33" t="s">
        <v>51</v>
      </c>
      <c r="D120" s="33"/>
      <c r="E120" s="33"/>
      <c r="F120" s="33" t="s">
        <v>62</v>
      </c>
      <c r="G120" s="33"/>
      <c r="H120" s="33"/>
      <c r="I120" s="33" t="s">
        <v>73</v>
      </c>
      <c r="J120" s="34"/>
    </row>
    <row r="121" spans="1:97" ht="16.5" customHeight="1">
      <c r="A121" s="78"/>
      <c r="B121" s="188"/>
      <c r="C121" s="33" t="s">
        <v>50</v>
      </c>
      <c r="D121" s="33"/>
      <c r="E121" s="172" t="s">
        <v>60</v>
      </c>
      <c r="F121" s="33" t="s">
        <v>59</v>
      </c>
      <c r="G121" s="33"/>
      <c r="H121" s="33" t="s">
        <v>60</v>
      </c>
      <c r="I121" s="33" t="s">
        <v>59</v>
      </c>
      <c r="J121" s="34"/>
    </row>
    <row r="122" spans="1:97" ht="10.5" customHeight="1">
      <c r="A122" s="78"/>
      <c r="B122" s="35" t="s">
        <v>49</v>
      </c>
      <c r="C122" s="33">
        <v>80</v>
      </c>
      <c r="D122" s="33"/>
      <c r="E122" s="172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>
      <c r="A123" s="78"/>
      <c r="B123" s="35" t="s">
        <v>24</v>
      </c>
      <c r="C123" s="33">
        <v>150</v>
      </c>
      <c r="D123" s="33"/>
      <c r="E123" s="172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>
      <c r="A124" s="78"/>
      <c r="B124" s="35" t="s">
        <v>25</v>
      </c>
      <c r="C124" s="33">
        <v>15</v>
      </c>
      <c r="D124" s="33"/>
      <c r="E124" s="172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>
      <c r="A125" s="78"/>
      <c r="B125" s="35" t="s">
        <v>26</v>
      </c>
      <c r="C125" s="33">
        <v>45</v>
      </c>
      <c r="D125" s="33"/>
      <c r="E125" s="172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>
      <c r="A126" s="78"/>
      <c r="B126" s="35" t="s">
        <v>27</v>
      </c>
      <c r="C126" s="33">
        <v>15</v>
      </c>
      <c r="D126" s="33"/>
      <c r="E126" s="172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>
      <c r="A127" s="78"/>
      <c r="B127" s="35" t="s">
        <v>28</v>
      </c>
      <c r="C127" s="33">
        <v>188</v>
      </c>
      <c r="D127" s="33"/>
      <c r="E127" s="172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>
      <c r="A128" s="78"/>
      <c r="B128" s="35" t="s">
        <v>77</v>
      </c>
      <c r="C128" s="33">
        <v>280</v>
      </c>
      <c r="D128" s="33"/>
      <c r="E128" s="172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>
      <c r="A129" s="78"/>
      <c r="B129" s="35" t="s">
        <v>78</v>
      </c>
      <c r="C129" s="33">
        <v>185</v>
      </c>
      <c r="D129" s="33"/>
      <c r="E129" s="172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>
      <c r="A130" s="78"/>
      <c r="B130" s="35" t="s">
        <v>79</v>
      </c>
      <c r="C130" s="33">
        <v>15</v>
      </c>
      <c r="D130" s="33"/>
      <c r="E130" s="172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>
      <c r="A131" s="78"/>
      <c r="B131" s="35" t="s">
        <v>52</v>
      </c>
      <c r="C131" s="33">
        <v>200</v>
      </c>
      <c r="D131" s="33"/>
      <c r="E131" s="172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>
      <c r="A132" s="78"/>
      <c r="B132" s="35" t="s">
        <v>80</v>
      </c>
      <c r="C132" s="33">
        <v>70</v>
      </c>
      <c r="D132" s="33"/>
      <c r="E132" s="172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>
      <c r="A133" s="78"/>
      <c r="B133" s="35" t="s">
        <v>145</v>
      </c>
      <c r="C133" s="33">
        <v>15</v>
      </c>
      <c r="D133" s="33"/>
      <c r="E133" s="172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>
      <c r="A134" s="78"/>
      <c r="B134" s="35" t="s">
        <v>81</v>
      </c>
      <c r="C134" s="33">
        <v>35</v>
      </c>
      <c r="D134" s="33"/>
      <c r="E134" s="172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>
      <c r="A135" s="78"/>
      <c r="B135" s="35" t="s">
        <v>82</v>
      </c>
      <c r="C135" s="33">
        <v>58</v>
      </c>
      <c r="D135" s="33"/>
      <c r="E135" s="172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>
      <c r="A136" s="78"/>
      <c r="B136" s="35" t="s">
        <v>53</v>
      </c>
      <c r="C136" s="33">
        <v>300</v>
      </c>
      <c r="D136" s="33"/>
      <c r="E136" s="172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>
      <c r="A137" s="78"/>
      <c r="B137" s="35" t="s">
        <v>54</v>
      </c>
      <c r="C137" s="33">
        <v>150</v>
      </c>
      <c r="D137" s="33"/>
      <c r="E137" s="172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>
      <c r="A138" s="78"/>
      <c r="B138" s="35" t="s">
        <v>61</v>
      </c>
      <c r="C138" s="33">
        <v>50</v>
      </c>
      <c r="D138" s="33"/>
      <c r="E138" s="172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>
      <c r="A139" s="78"/>
      <c r="B139" s="35" t="s">
        <v>29</v>
      </c>
      <c r="C139" s="33">
        <v>9.8000000000000007</v>
      </c>
      <c r="D139" s="33"/>
      <c r="E139" s="172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>
      <c r="A140" s="78"/>
      <c r="B140" s="35" t="s">
        <v>35</v>
      </c>
      <c r="C140" s="33">
        <v>10</v>
      </c>
      <c r="D140" s="33"/>
      <c r="E140" s="172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>
      <c r="A141" s="78"/>
      <c r="B141" s="35" t="s">
        <v>30</v>
      </c>
      <c r="C141" s="33">
        <v>30</v>
      </c>
      <c r="D141" s="33"/>
      <c r="E141" s="172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>
      <c r="A142" s="78"/>
      <c r="B142" s="35" t="s">
        <v>31</v>
      </c>
      <c r="C142" s="33">
        <v>15</v>
      </c>
      <c r="D142" s="33"/>
      <c r="E142" s="172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>
      <c r="A143" s="78"/>
      <c r="B143" s="35" t="s">
        <v>64</v>
      </c>
      <c r="C143" s="33">
        <v>40</v>
      </c>
      <c r="D143" s="33"/>
      <c r="E143" s="172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>
      <c r="A144" s="78"/>
      <c r="B144" s="35" t="s">
        <v>32</v>
      </c>
      <c r="C144" s="33">
        <v>40</v>
      </c>
      <c r="D144" s="33"/>
      <c r="E144" s="172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>
      <c r="A145" s="78"/>
      <c r="B145" s="35" t="s">
        <v>33</v>
      </c>
      <c r="C145" s="33">
        <v>10</v>
      </c>
      <c r="D145" s="33"/>
      <c r="E145" s="172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>
      <c r="A146" s="78"/>
      <c r="B146" s="35" t="s">
        <v>16</v>
      </c>
      <c r="C146" s="33">
        <v>0.4</v>
      </c>
      <c r="D146" s="33"/>
      <c r="E146" s="172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>
      <c r="A147" s="78"/>
      <c r="B147" s="35" t="s">
        <v>55</v>
      </c>
      <c r="C147" s="33">
        <v>1.2</v>
      </c>
      <c r="D147" s="33"/>
      <c r="E147" s="172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>
      <c r="A148" s="78"/>
      <c r="B148" s="40" t="s">
        <v>100</v>
      </c>
      <c r="C148" s="39">
        <v>2</v>
      </c>
      <c r="D148" s="39"/>
      <c r="E148" s="173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>
      <c r="A149" s="78"/>
      <c r="B149" s="35" t="s">
        <v>34</v>
      </c>
      <c r="C149" s="33">
        <v>1</v>
      </c>
      <c r="D149" s="33"/>
      <c r="E149" s="172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>
      <c r="A150" s="82"/>
      <c r="B150" s="35" t="s">
        <v>57</v>
      </c>
      <c r="C150" s="33">
        <v>3</v>
      </c>
      <c r="D150" s="33"/>
      <c r="E150" s="172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>
      <c r="A151" s="78"/>
      <c r="B151" s="39" t="s">
        <v>99</v>
      </c>
      <c r="C151" s="39">
        <v>2</v>
      </c>
      <c r="D151" s="39"/>
      <c r="E151" s="173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>
      <c r="A152" s="83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>
      <c r="A153" s="83"/>
    </row>
    <row r="154" spans="1:97" s="37" customFormat="1" ht="10.5" customHeight="1">
      <c r="A154" s="83"/>
    </row>
    <row r="155" spans="1:97" s="38" customFormat="1" ht="10.5" customHeight="1">
      <c r="A155" s="84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>
      <c r="A156" s="84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>
      <c r="A157" s="83"/>
    </row>
    <row r="158" spans="1:97" s="37" customFormat="1" ht="10.5" customHeight="1">
      <c r="A158" s="83"/>
    </row>
    <row r="159" spans="1:97" s="37" customFormat="1" ht="10.5" customHeight="1">
      <c r="A159" s="83"/>
    </row>
    <row r="160" spans="1:97" s="37" customFormat="1" ht="10.5" customHeight="1">
      <c r="A160" s="83"/>
    </row>
    <row r="161" spans="1:1" s="37" customFormat="1" ht="10.5" customHeight="1">
      <c r="A161" s="83"/>
    </row>
    <row r="162" spans="1:1" s="37" customFormat="1" ht="10.5" customHeight="1">
      <c r="A162" s="83"/>
    </row>
    <row r="163" spans="1:1" s="37" customFormat="1" ht="10.5" customHeight="1">
      <c r="A163" s="83"/>
    </row>
    <row r="164" spans="1:1" s="37" customFormat="1" ht="10.5" customHeight="1">
      <c r="A164" s="83"/>
    </row>
    <row r="165" spans="1:1" s="37" customFormat="1" ht="10.5" customHeight="1">
      <c r="A165" s="83"/>
    </row>
    <row r="166" spans="1:1" s="37" customFormat="1" ht="10.5" customHeight="1">
      <c r="A166" s="83"/>
    </row>
    <row r="167" spans="1:1" s="37" customFormat="1" ht="10.5" customHeight="1">
      <c r="A167" s="83"/>
    </row>
    <row r="168" spans="1:1" s="37" customFormat="1" ht="10.5" customHeight="1">
      <c r="A168" s="83"/>
    </row>
    <row r="169" spans="1:1" s="37" customFormat="1" ht="10.5" customHeight="1">
      <c r="A169" s="83"/>
    </row>
    <row r="170" spans="1:1" s="37" customFormat="1" ht="10.5" customHeight="1">
      <c r="A170" s="83"/>
    </row>
    <row r="171" spans="1:1" s="37" customFormat="1" ht="10.5" customHeight="1">
      <c r="A171" s="83"/>
    </row>
    <row r="172" spans="1:1" s="37" customFormat="1" ht="10.5" customHeight="1">
      <c r="A172" s="83"/>
    </row>
    <row r="173" spans="1:1" s="37" customFormat="1" ht="10.5" customHeight="1">
      <c r="A173" s="83"/>
    </row>
    <row r="174" spans="1:1" s="37" customFormat="1" ht="10.5" customHeight="1">
      <c r="A174" s="83"/>
    </row>
    <row r="175" spans="1:1" s="37" customFormat="1" ht="10.5" customHeight="1">
      <c r="A175" s="83"/>
    </row>
    <row r="176" spans="1:1" s="37" customFormat="1" ht="10.5" customHeight="1">
      <c r="A176" s="83"/>
    </row>
    <row r="177" spans="1:1" s="37" customFormat="1" ht="10.5" customHeight="1">
      <c r="A177" s="83"/>
    </row>
    <row r="178" spans="1:1" s="37" customFormat="1" ht="10.5" customHeight="1">
      <c r="A178" s="83"/>
    </row>
    <row r="179" spans="1:1" s="37" customFormat="1" ht="10.5" customHeight="1">
      <c r="A179" s="83"/>
    </row>
    <row r="180" spans="1:1" s="37" customFormat="1" ht="10.5" customHeight="1">
      <c r="A180" s="83"/>
    </row>
    <row r="181" spans="1:1" s="37" customFormat="1" ht="10.5" customHeight="1">
      <c r="A181" s="83"/>
    </row>
    <row r="182" spans="1:1" s="37" customFormat="1" ht="10.5" customHeight="1">
      <c r="A182" s="83"/>
    </row>
    <row r="183" spans="1:1" s="37" customFormat="1" ht="10.5" customHeight="1">
      <c r="A183" s="83"/>
    </row>
    <row r="184" spans="1:1" s="37" customFormat="1" ht="10.5" customHeight="1">
      <c r="A184" s="83"/>
    </row>
    <row r="185" spans="1:1" s="37" customFormat="1" ht="10.5" customHeight="1">
      <c r="A185" s="83"/>
    </row>
    <row r="186" spans="1:1" s="37" customFormat="1" ht="10.5" customHeight="1">
      <c r="A186" s="83"/>
    </row>
    <row r="187" spans="1:1" s="37" customFormat="1" ht="10.5" customHeight="1">
      <c r="A187" s="83"/>
    </row>
    <row r="188" spans="1:1" s="37" customFormat="1" ht="10.5" customHeight="1">
      <c r="A188" s="83"/>
    </row>
    <row r="189" spans="1:1" s="37" customFormat="1" ht="10.5" customHeight="1">
      <c r="A189" s="83"/>
    </row>
    <row r="190" spans="1:1" s="37" customFormat="1" ht="10.5" customHeight="1">
      <c r="A190" s="83"/>
    </row>
    <row r="191" spans="1:1" s="37" customFormat="1" ht="10.5" customHeight="1">
      <c r="A191" s="83"/>
    </row>
    <row r="192" spans="1:1" s="37" customFormat="1" ht="10.5" customHeight="1">
      <c r="A192" s="83"/>
    </row>
    <row r="193" spans="1:1" s="37" customFormat="1" ht="10.5" customHeight="1">
      <c r="A193" s="83"/>
    </row>
    <row r="194" spans="1:1" s="37" customFormat="1" ht="10.5" customHeight="1">
      <c r="A194" s="83"/>
    </row>
    <row r="195" spans="1:1" s="37" customFormat="1" ht="10.5" customHeight="1">
      <c r="A195" s="83"/>
    </row>
    <row r="196" spans="1:1" s="37" customFormat="1" ht="10.5" customHeight="1">
      <c r="A196" s="83"/>
    </row>
    <row r="197" spans="1:1" s="37" customFormat="1" ht="10.5" customHeight="1">
      <c r="A197" s="83"/>
    </row>
    <row r="198" spans="1:1" s="37" customFormat="1" ht="10.5" customHeight="1">
      <c r="A198" s="83"/>
    </row>
    <row r="199" spans="1:1" s="37" customFormat="1" ht="10.5" customHeight="1">
      <c r="A199" s="83"/>
    </row>
    <row r="200" spans="1:1" s="37" customFormat="1" ht="10.5" customHeight="1">
      <c r="A200" s="83"/>
    </row>
    <row r="201" spans="1:1" s="37" customFormat="1" ht="10.5" customHeight="1">
      <c r="A201" s="83"/>
    </row>
    <row r="202" spans="1:1" s="37" customFormat="1" ht="10.5" customHeight="1">
      <c r="A202" s="83"/>
    </row>
    <row r="203" spans="1:1" s="37" customFormat="1" ht="10.5" customHeight="1">
      <c r="A203" s="83"/>
    </row>
    <row r="204" spans="1:1" s="37" customFormat="1" ht="10.5" customHeight="1">
      <c r="A204" s="83"/>
    </row>
    <row r="205" spans="1:1" s="37" customFormat="1" ht="10.5" customHeight="1">
      <c r="A205" s="83"/>
    </row>
    <row r="206" spans="1:1" s="37" customFormat="1" ht="10.5" customHeight="1">
      <c r="A206" s="83"/>
    </row>
    <row r="207" spans="1:1" s="37" customFormat="1" ht="10.5" customHeight="1">
      <c r="A207" s="83"/>
    </row>
    <row r="208" spans="1:1" s="37" customFormat="1" ht="10.5" customHeight="1">
      <c r="A208" s="83"/>
    </row>
    <row r="209" spans="1:1" s="37" customFormat="1" ht="10.5" customHeight="1">
      <c r="A209" s="83"/>
    </row>
    <row r="210" spans="1:1" s="37" customFormat="1" ht="10.5" customHeight="1">
      <c r="A210" s="83"/>
    </row>
    <row r="211" spans="1:1" s="37" customFormat="1" ht="10.5" customHeight="1">
      <c r="A211" s="83"/>
    </row>
    <row r="212" spans="1:1" s="37" customFormat="1" ht="10.5" customHeight="1">
      <c r="A212" s="83"/>
    </row>
    <row r="213" spans="1:1" s="37" customFormat="1" ht="10.5" customHeight="1">
      <c r="A213" s="83"/>
    </row>
    <row r="214" spans="1:1" s="37" customFormat="1" ht="10.5" customHeight="1">
      <c r="A214" s="83"/>
    </row>
    <row r="215" spans="1:1" s="37" customFormat="1" ht="10.5" customHeight="1">
      <c r="A215" s="83"/>
    </row>
    <row r="216" spans="1:1" s="37" customFormat="1" ht="10.5" customHeight="1">
      <c r="A216" s="83"/>
    </row>
    <row r="217" spans="1:1" s="37" customFormat="1" ht="10.5" customHeight="1">
      <c r="A217" s="83"/>
    </row>
    <row r="218" spans="1:1" s="37" customFormat="1" ht="10.5" customHeight="1">
      <c r="A218" s="83"/>
    </row>
    <row r="219" spans="1:1" s="37" customFormat="1" ht="10.5" customHeight="1">
      <c r="A219" s="83"/>
    </row>
    <row r="220" spans="1:1" s="37" customFormat="1" ht="10.5" customHeight="1">
      <c r="A220" s="83"/>
    </row>
    <row r="221" spans="1:1" s="37" customFormat="1" ht="10.5" customHeight="1">
      <c r="A221" s="83"/>
    </row>
    <row r="222" spans="1:1" s="37" customFormat="1" ht="10.5" customHeight="1">
      <c r="A222" s="83"/>
    </row>
    <row r="223" spans="1:1" s="37" customFormat="1" ht="10.5" customHeight="1">
      <c r="A223" s="83"/>
    </row>
    <row r="224" spans="1:1" s="37" customFormat="1" ht="10.5" customHeight="1">
      <c r="A224" s="83"/>
    </row>
    <row r="225" spans="1:1" s="37" customFormat="1" ht="10.5" customHeight="1">
      <c r="A225" s="83"/>
    </row>
    <row r="226" spans="1:1" s="37" customFormat="1" ht="10.5" customHeight="1">
      <c r="A226" s="83"/>
    </row>
    <row r="227" spans="1:1" s="37" customFormat="1" ht="10.5" customHeight="1">
      <c r="A227" s="83"/>
    </row>
    <row r="228" spans="1:1" s="37" customFormat="1" ht="10.5" customHeight="1">
      <c r="A228" s="83"/>
    </row>
    <row r="229" spans="1:1" s="37" customFormat="1" ht="10.5" customHeight="1">
      <c r="A229" s="83"/>
    </row>
    <row r="230" spans="1:1" s="37" customFormat="1" ht="10.5" customHeight="1">
      <c r="A230" s="83"/>
    </row>
    <row r="231" spans="1:1" s="37" customFormat="1" ht="10.5" customHeight="1">
      <c r="A231" s="83"/>
    </row>
    <row r="232" spans="1:1" s="37" customFormat="1" ht="10.5" customHeight="1">
      <c r="A232" s="83"/>
    </row>
    <row r="233" spans="1:1" s="37" customFormat="1" ht="10.5" customHeight="1">
      <c r="A233" s="83"/>
    </row>
    <row r="234" spans="1:1" s="37" customFormat="1" ht="10.5" customHeight="1">
      <c r="A234" s="83"/>
    </row>
    <row r="235" spans="1:1" s="37" customFormat="1" ht="10.5" customHeight="1">
      <c r="A235" s="83"/>
    </row>
    <row r="236" spans="1:1" s="37" customFormat="1" ht="10.5" customHeight="1">
      <c r="A236" s="83"/>
    </row>
    <row r="237" spans="1:1" s="37" customFormat="1" ht="10.5" customHeight="1">
      <c r="A237" s="83"/>
    </row>
    <row r="238" spans="1:1" s="37" customFormat="1" ht="10.5" customHeight="1">
      <c r="A238" s="83"/>
    </row>
    <row r="239" spans="1:1" s="37" customFormat="1" ht="10.5" customHeight="1">
      <c r="A239" s="83"/>
    </row>
    <row r="240" spans="1:1" s="37" customFormat="1" ht="10.5" customHeight="1">
      <c r="A240" s="83"/>
    </row>
    <row r="241" spans="1:1" s="37" customFormat="1" ht="10.5" customHeight="1">
      <c r="A241" s="83"/>
    </row>
    <row r="242" spans="1:1" s="37" customFormat="1" ht="10.5" customHeight="1">
      <c r="A242" s="83"/>
    </row>
    <row r="243" spans="1:1" s="37" customFormat="1" ht="10.5" customHeight="1">
      <c r="A243" s="83"/>
    </row>
    <row r="244" spans="1:1" s="37" customFormat="1" ht="10.5" customHeight="1">
      <c r="A244" s="83"/>
    </row>
    <row r="245" spans="1:1" s="37" customFormat="1" ht="10.5" customHeight="1">
      <c r="A245" s="83"/>
    </row>
    <row r="246" spans="1:1" s="37" customFormat="1" ht="10.5" customHeight="1">
      <c r="A246" s="83"/>
    </row>
    <row r="247" spans="1:1" s="37" customFormat="1" ht="10.5" customHeight="1">
      <c r="A247" s="83"/>
    </row>
    <row r="248" spans="1:1" s="37" customFormat="1" ht="10.5" customHeight="1">
      <c r="A248" s="83"/>
    </row>
    <row r="249" spans="1:1" s="37" customFormat="1" ht="10.5" customHeight="1">
      <c r="A249" s="83"/>
    </row>
    <row r="250" spans="1:1" s="37" customFormat="1" ht="10.5" customHeight="1">
      <c r="A250" s="83"/>
    </row>
    <row r="251" spans="1:1" s="37" customFormat="1" ht="10.5" customHeight="1">
      <c r="A251" s="83"/>
    </row>
    <row r="252" spans="1:1" s="37" customFormat="1" ht="10.5" customHeight="1">
      <c r="A252" s="83"/>
    </row>
    <row r="253" spans="1:1" s="37" customFormat="1" ht="10.5" customHeight="1">
      <c r="A253" s="83"/>
    </row>
    <row r="254" spans="1:1" s="37" customFormat="1" ht="10.5" customHeight="1">
      <c r="A254" s="83"/>
    </row>
    <row r="255" spans="1:1" s="37" customFormat="1" ht="10.5" customHeight="1">
      <c r="A255" s="83"/>
    </row>
    <row r="256" spans="1:1" s="37" customFormat="1" ht="10.5" customHeight="1">
      <c r="A256" s="83"/>
    </row>
    <row r="257" spans="1:1" s="37" customFormat="1" ht="10.5" customHeight="1">
      <c r="A257" s="83"/>
    </row>
    <row r="258" spans="1:1" s="37" customFormat="1" ht="10.5" customHeight="1">
      <c r="A258" s="83"/>
    </row>
    <row r="259" spans="1:1" s="37" customFormat="1" ht="10.5" customHeight="1">
      <c r="A259" s="83"/>
    </row>
    <row r="260" spans="1:1" s="37" customFormat="1" ht="10.5" customHeight="1">
      <c r="A260" s="83"/>
    </row>
    <row r="261" spans="1:1" s="37" customFormat="1" ht="10.5" customHeight="1">
      <c r="A261" s="83"/>
    </row>
    <row r="262" spans="1:1" s="37" customFormat="1" ht="10.5" customHeight="1">
      <c r="A262" s="83"/>
    </row>
    <row r="263" spans="1:1" s="37" customFormat="1" ht="10.5" customHeight="1">
      <c r="A263" s="83"/>
    </row>
    <row r="264" spans="1:1" s="37" customFormat="1" ht="10.5" customHeight="1">
      <c r="A264" s="83"/>
    </row>
    <row r="265" spans="1:1" s="37" customFormat="1" ht="10.5" customHeight="1">
      <c r="A265" s="83"/>
    </row>
    <row r="266" spans="1:1" s="37" customFormat="1" ht="10.5" customHeight="1">
      <c r="A266" s="83"/>
    </row>
    <row r="267" spans="1:1" s="37" customFormat="1" ht="10.5" customHeight="1">
      <c r="A267" s="83"/>
    </row>
    <row r="268" spans="1:1" s="37" customFormat="1" ht="10.5" customHeight="1">
      <c r="A268" s="83"/>
    </row>
    <row r="269" spans="1:1" s="37" customFormat="1" ht="10.5" customHeight="1">
      <c r="A269" s="83"/>
    </row>
    <row r="270" spans="1:1" s="37" customFormat="1" ht="10.5" customHeight="1">
      <c r="A270" s="83"/>
    </row>
    <row r="271" spans="1:1" s="37" customFormat="1" ht="10.5" customHeight="1">
      <c r="A271" s="83"/>
    </row>
    <row r="272" spans="1:1" s="37" customFormat="1" ht="10.5" customHeight="1">
      <c r="A272" s="83"/>
    </row>
    <row r="273" spans="1:1" s="37" customFormat="1" ht="10.5" customHeight="1">
      <c r="A273" s="83"/>
    </row>
    <row r="274" spans="1:1" s="37" customFormat="1" ht="10.5" customHeight="1">
      <c r="A274" s="83"/>
    </row>
    <row r="275" spans="1:1" s="37" customFormat="1" ht="10.5" customHeight="1">
      <c r="A275" s="83"/>
    </row>
    <row r="276" spans="1:1" s="37" customFormat="1" ht="10.5" customHeight="1">
      <c r="A276" s="83"/>
    </row>
    <row r="277" spans="1:1" s="37" customFormat="1" ht="10.5" customHeight="1">
      <c r="A277" s="83"/>
    </row>
    <row r="278" spans="1:1" s="37" customFormat="1" ht="10.5" customHeight="1">
      <c r="A278" s="83"/>
    </row>
    <row r="279" spans="1:1" s="37" customFormat="1" ht="10.5" customHeight="1">
      <c r="A279" s="83"/>
    </row>
    <row r="280" spans="1:1" s="37" customFormat="1" ht="10.5" customHeight="1">
      <c r="A280" s="83"/>
    </row>
    <row r="281" spans="1:1" s="37" customFormat="1" ht="10.5" customHeight="1">
      <c r="A281" s="83"/>
    </row>
    <row r="282" spans="1:1" s="37" customFormat="1" ht="10.5" customHeight="1">
      <c r="A282" s="83"/>
    </row>
    <row r="283" spans="1:1" s="37" customFormat="1" ht="10.5" customHeight="1">
      <c r="A283" s="83"/>
    </row>
    <row r="284" spans="1:1" s="37" customFormat="1" ht="10.5" customHeight="1">
      <c r="A284" s="83"/>
    </row>
    <row r="285" spans="1:1" s="37" customFormat="1" ht="10.5" customHeight="1">
      <c r="A285" s="83"/>
    </row>
    <row r="286" spans="1:1" s="37" customFormat="1" ht="10.5" customHeight="1">
      <c r="A286" s="83"/>
    </row>
    <row r="287" spans="1:1" s="37" customFormat="1" ht="10.5" customHeight="1">
      <c r="A287" s="83"/>
    </row>
    <row r="288" spans="1:1" s="37" customFormat="1" ht="10.5" customHeight="1">
      <c r="A288" s="83"/>
    </row>
    <row r="289" spans="1:1" s="37" customFormat="1" ht="10.5" customHeight="1">
      <c r="A289" s="83"/>
    </row>
    <row r="290" spans="1:1" s="37" customFormat="1" ht="10.5" customHeight="1">
      <c r="A290" s="83"/>
    </row>
    <row r="291" spans="1:1" s="37" customFormat="1" ht="10.5" customHeight="1">
      <c r="A291" s="83"/>
    </row>
    <row r="292" spans="1:1" s="37" customFormat="1" ht="10.5" customHeight="1">
      <c r="A292" s="83"/>
    </row>
    <row r="293" spans="1:1" s="37" customFormat="1" ht="10.5" customHeight="1">
      <c r="A293" s="83"/>
    </row>
    <row r="294" spans="1:1" s="37" customFormat="1" ht="10.5" customHeight="1">
      <c r="A294" s="83"/>
    </row>
    <row r="295" spans="1:1" s="37" customFormat="1" ht="10.5" customHeight="1">
      <c r="A295" s="83"/>
    </row>
    <row r="296" spans="1:1" s="37" customFormat="1" ht="10.5" customHeight="1">
      <c r="A296" s="83"/>
    </row>
    <row r="297" spans="1:1" s="37" customFormat="1" ht="10.5" customHeight="1">
      <c r="A297" s="83"/>
    </row>
    <row r="298" spans="1:1" s="37" customFormat="1" ht="10.5" customHeight="1">
      <c r="A298" s="83"/>
    </row>
    <row r="299" spans="1:1" s="37" customFormat="1" ht="10.5" customHeight="1">
      <c r="A299" s="83"/>
    </row>
    <row r="300" spans="1:1" s="37" customFormat="1" ht="10.5" customHeight="1">
      <c r="A300" s="83"/>
    </row>
    <row r="301" spans="1:1" s="37" customFormat="1" ht="10.5" customHeight="1">
      <c r="A301" s="83"/>
    </row>
    <row r="302" spans="1:1" s="37" customFormat="1" ht="10.5" customHeight="1">
      <c r="A302" s="83"/>
    </row>
    <row r="303" spans="1:1" s="37" customFormat="1" ht="10.5" customHeight="1">
      <c r="A303" s="83"/>
    </row>
    <row r="304" spans="1:1" s="37" customFormat="1" ht="10.5" customHeight="1">
      <c r="A304" s="83"/>
    </row>
    <row r="305" spans="1:1" s="37" customFormat="1" ht="10.5" customHeight="1">
      <c r="A305" s="83"/>
    </row>
    <row r="306" spans="1:1" s="37" customFormat="1" ht="10.5" customHeight="1">
      <c r="A306" s="83"/>
    </row>
    <row r="307" spans="1:1" s="37" customFormat="1" ht="10.5" customHeight="1">
      <c r="A307" s="83"/>
    </row>
    <row r="308" spans="1:1" s="37" customFormat="1" ht="10.5" customHeight="1">
      <c r="A308" s="83"/>
    </row>
    <row r="309" spans="1:1" s="37" customFormat="1" ht="10.5" customHeight="1">
      <c r="A309" s="83"/>
    </row>
    <row r="310" spans="1:1" s="37" customFormat="1" ht="10.5" customHeight="1">
      <c r="A310" s="83"/>
    </row>
    <row r="311" spans="1:1" s="37" customFormat="1" ht="10.5" customHeight="1">
      <c r="A311" s="83"/>
    </row>
    <row r="312" spans="1:1" s="37" customFormat="1" ht="10.5" customHeight="1">
      <c r="A312" s="83"/>
    </row>
    <row r="313" spans="1:1" s="37" customFormat="1" ht="10.5" customHeight="1">
      <c r="A313" s="83"/>
    </row>
    <row r="314" spans="1:1" s="37" customFormat="1" ht="10.5" customHeight="1">
      <c r="A314" s="83"/>
    </row>
    <row r="315" spans="1:1" s="37" customFormat="1" ht="10.5" customHeight="1">
      <c r="A315" s="83"/>
    </row>
    <row r="316" spans="1:1" s="37" customFormat="1" ht="10.5" customHeight="1">
      <c r="A316" s="83"/>
    </row>
    <row r="317" spans="1:1" s="37" customFormat="1" ht="10.5" customHeight="1">
      <c r="A317" s="83"/>
    </row>
    <row r="318" spans="1:1" s="37" customFormat="1" ht="10.5" customHeight="1">
      <c r="A318" s="83"/>
    </row>
    <row r="319" spans="1:1" s="37" customFormat="1" ht="10.5" customHeight="1">
      <c r="A319" s="83"/>
    </row>
    <row r="320" spans="1:1" s="37" customFormat="1" ht="10.5" customHeight="1">
      <c r="A320" s="83"/>
    </row>
    <row r="321" spans="1:1" s="37" customFormat="1" ht="10.5" customHeight="1">
      <c r="A321" s="83"/>
    </row>
    <row r="322" spans="1:1" s="37" customFormat="1" ht="10.5" customHeight="1">
      <c r="A322" s="83"/>
    </row>
    <row r="323" spans="1:1" s="37" customFormat="1" ht="10.5" customHeight="1">
      <c r="A323" s="83"/>
    </row>
    <row r="324" spans="1:1" s="37" customFormat="1" ht="10.5" customHeight="1">
      <c r="A324" s="83"/>
    </row>
    <row r="325" spans="1:1" s="37" customFormat="1" ht="10.5" customHeight="1">
      <c r="A325" s="83"/>
    </row>
    <row r="326" spans="1:1" s="37" customFormat="1" ht="10.5" customHeight="1">
      <c r="A326" s="83"/>
    </row>
    <row r="327" spans="1:1" s="37" customFormat="1" ht="10.5" customHeight="1">
      <c r="A327" s="83"/>
    </row>
    <row r="328" spans="1:1" s="37" customFormat="1" ht="10.5" customHeight="1">
      <c r="A328" s="83"/>
    </row>
    <row r="329" spans="1:1" s="37" customFormat="1" ht="10.5" customHeight="1">
      <c r="A329" s="83"/>
    </row>
    <row r="330" spans="1:1" s="37" customFormat="1" ht="10.5" customHeight="1">
      <c r="A330" s="83"/>
    </row>
    <row r="331" spans="1:1" s="37" customFormat="1" ht="10.5" customHeight="1">
      <c r="A331" s="83"/>
    </row>
    <row r="332" spans="1:1" s="37" customFormat="1" ht="10.5" customHeight="1">
      <c r="A332" s="83"/>
    </row>
    <row r="333" spans="1:1" s="37" customFormat="1" ht="10.5" customHeight="1">
      <c r="A333" s="83"/>
    </row>
    <row r="334" spans="1:1" s="37" customFormat="1" ht="10.5" customHeight="1">
      <c r="A334" s="83"/>
    </row>
    <row r="335" spans="1:1" s="37" customFormat="1" ht="10.5" customHeight="1">
      <c r="A335" s="83"/>
    </row>
    <row r="336" spans="1:1" s="37" customFormat="1" ht="10.5" customHeight="1">
      <c r="A336" s="83"/>
    </row>
    <row r="337" spans="1:1" s="37" customFormat="1" ht="10.5" customHeight="1">
      <c r="A337" s="83"/>
    </row>
    <row r="338" spans="1:1" s="37" customFormat="1" ht="10.5" customHeight="1">
      <c r="A338" s="83"/>
    </row>
    <row r="339" spans="1:1" s="37" customFormat="1" ht="10.5" customHeight="1">
      <c r="A339" s="83"/>
    </row>
    <row r="340" spans="1:1" s="37" customFormat="1" ht="10.5" customHeight="1">
      <c r="A340" s="83"/>
    </row>
    <row r="341" spans="1:1" s="37" customFormat="1" ht="10.5" customHeight="1">
      <c r="A341" s="83"/>
    </row>
    <row r="342" spans="1:1" s="37" customFormat="1" ht="10.5" customHeight="1">
      <c r="A342" s="83"/>
    </row>
    <row r="343" spans="1:1" s="37" customFormat="1" ht="10.5" customHeight="1">
      <c r="A343" s="83"/>
    </row>
    <row r="344" spans="1:1" s="37" customFormat="1" ht="10.5" customHeight="1">
      <c r="A344" s="83"/>
    </row>
    <row r="345" spans="1:1" s="37" customFormat="1" ht="10.5" customHeight="1">
      <c r="A345" s="83"/>
    </row>
    <row r="346" spans="1:1" s="37" customFormat="1" ht="10.5" customHeight="1">
      <c r="A346" s="83"/>
    </row>
    <row r="347" spans="1:1" s="37" customFormat="1" ht="10.5" customHeight="1">
      <c r="A347" s="83"/>
    </row>
    <row r="348" spans="1:1" s="37" customFormat="1" ht="10.5" customHeight="1">
      <c r="A348" s="83"/>
    </row>
    <row r="349" spans="1:1" s="37" customFormat="1" ht="10.5" customHeight="1">
      <c r="A349" s="83"/>
    </row>
    <row r="350" spans="1:1" s="37" customFormat="1" ht="10.5" customHeight="1">
      <c r="A350" s="83"/>
    </row>
    <row r="351" spans="1:1" s="37" customFormat="1" ht="10.5" customHeight="1">
      <c r="A351" s="83"/>
    </row>
    <row r="352" spans="1:1" s="37" customFormat="1" ht="10.5" customHeight="1">
      <c r="A352" s="83"/>
    </row>
    <row r="353" spans="1:1" s="37" customFormat="1" ht="10.5" customHeight="1">
      <c r="A353" s="83"/>
    </row>
    <row r="354" spans="1:1" s="37" customFormat="1" ht="10.5" customHeight="1">
      <c r="A354" s="83"/>
    </row>
    <row r="355" spans="1:1" s="37" customFormat="1" ht="10.5" customHeight="1">
      <c r="A355" s="83"/>
    </row>
    <row r="356" spans="1:1" s="37" customFormat="1" ht="10.5" customHeight="1">
      <c r="A356" s="83"/>
    </row>
    <row r="357" spans="1:1" s="37" customFormat="1" ht="10.5" customHeight="1">
      <c r="A357" s="83"/>
    </row>
    <row r="358" spans="1:1" s="37" customFormat="1" ht="10.5" customHeight="1">
      <c r="A358" s="83"/>
    </row>
    <row r="359" spans="1:1" s="37" customFormat="1" ht="10.5" customHeight="1">
      <c r="A359" s="83"/>
    </row>
    <row r="360" spans="1:1" s="37" customFormat="1" ht="10.5" customHeight="1">
      <c r="A360" s="83"/>
    </row>
    <row r="361" spans="1:1" s="37" customFormat="1" ht="10.5" customHeight="1">
      <c r="A361" s="83"/>
    </row>
    <row r="362" spans="1:1" s="37" customFormat="1" ht="10.5" customHeight="1">
      <c r="A362" s="83"/>
    </row>
    <row r="363" spans="1:1" s="37" customFormat="1" ht="10.5" customHeight="1">
      <c r="A363" s="83"/>
    </row>
    <row r="364" spans="1:1" s="37" customFormat="1" ht="10.5" customHeight="1">
      <c r="A364" s="83"/>
    </row>
    <row r="365" spans="1:1" s="37" customFormat="1" ht="10.5" customHeight="1">
      <c r="A365" s="83"/>
    </row>
    <row r="366" spans="1:1" s="37" customFormat="1" ht="10.5" customHeight="1">
      <c r="A366" s="83"/>
    </row>
    <row r="367" spans="1:1" s="37" customFormat="1" ht="10.5" customHeight="1">
      <c r="A367" s="83"/>
    </row>
    <row r="368" spans="1:1" s="37" customFormat="1" ht="10.5" customHeight="1">
      <c r="A368" s="83"/>
    </row>
    <row r="369" spans="1:1" s="37" customFormat="1" ht="10.5" customHeight="1">
      <c r="A369" s="83"/>
    </row>
    <row r="370" spans="1:1" s="37" customFormat="1" ht="10.5" customHeight="1">
      <c r="A370" s="83"/>
    </row>
    <row r="371" spans="1:1" s="37" customFormat="1" ht="10.5" customHeight="1">
      <c r="A371" s="83"/>
    </row>
    <row r="372" spans="1:1" s="37" customFormat="1" ht="10.5" customHeight="1">
      <c r="A372" s="83"/>
    </row>
    <row r="373" spans="1:1" s="37" customFormat="1" ht="10.5" customHeight="1">
      <c r="A373" s="83"/>
    </row>
    <row r="374" spans="1:1" s="37" customFormat="1" ht="10.5" customHeight="1">
      <c r="A374" s="83"/>
    </row>
    <row r="375" spans="1:1" s="37" customFormat="1" ht="10.5" customHeight="1">
      <c r="A375" s="83"/>
    </row>
    <row r="376" spans="1:1" s="37" customFormat="1" ht="10.5" customHeight="1">
      <c r="A376" s="83"/>
    </row>
    <row r="377" spans="1:1" s="37" customFormat="1" ht="10.5" customHeight="1">
      <c r="A377" s="83"/>
    </row>
    <row r="378" spans="1:1" s="37" customFormat="1" ht="10.5" customHeight="1">
      <c r="A378" s="83"/>
    </row>
    <row r="379" spans="1:1" s="37" customFormat="1" ht="10.5" customHeight="1">
      <c r="A379" s="83"/>
    </row>
    <row r="380" spans="1:1" s="37" customFormat="1" ht="10.5" customHeight="1">
      <c r="A380" s="83"/>
    </row>
    <row r="381" spans="1:1" s="37" customFormat="1" ht="10.5" customHeight="1">
      <c r="A381" s="83"/>
    </row>
    <row r="382" spans="1:1" s="37" customFormat="1" ht="10.5" customHeight="1">
      <c r="A382" s="83"/>
    </row>
    <row r="383" spans="1:1" s="37" customFormat="1" ht="10.5" customHeight="1">
      <c r="A383" s="83"/>
    </row>
    <row r="384" spans="1:1" s="37" customFormat="1" ht="10.5" customHeight="1">
      <c r="A384" s="83"/>
    </row>
    <row r="385" spans="1:1" s="37" customFormat="1" ht="10.5" customHeight="1">
      <c r="A385" s="83"/>
    </row>
    <row r="386" spans="1:1" s="37" customFormat="1" ht="10.5" customHeight="1">
      <c r="A386" s="83"/>
    </row>
    <row r="387" spans="1:1" s="37" customFormat="1" ht="10.5" customHeight="1">
      <c r="A387" s="83"/>
    </row>
    <row r="388" spans="1:1" s="37" customFormat="1" ht="10.5" customHeight="1">
      <c r="A388" s="83"/>
    </row>
    <row r="389" spans="1:1" s="37" customFormat="1" ht="10.5" customHeight="1">
      <c r="A389" s="83"/>
    </row>
    <row r="390" spans="1:1" s="37" customFormat="1" ht="10.5" customHeight="1">
      <c r="A390" s="83"/>
    </row>
    <row r="391" spans="1:1" s="37" customFormat="1" ht="10.5" customHeight="1">
      <c r="A391" s="83"/>
    </row>
    <row r="392" spans="1:1" s="37" customFormat="1" ht="10.5" customHeight="1">
      <c r="A392" s="83"/>
    </row>
    <row r="393" spans="1:1" s="37" customFormat="1" ht="10.5" customHeight="1">
      <c r="A393" s="83"/>
    </row>
    <row r="394" spans="1:1" s="37" customFormat="1" ht="10.5" customHeight="1">
      <c r="A394" s="83"/>
    </row>
    <row r="395" spans="1:1" s="37" customFormat="1" ht="10.5" customHeight="1">
      <c r="A395" s="83"/>
    </row>
    <row r="396" spans="1:1" s="37" customFormat="1" ht="10.5" customHeight="1">
      <c r="A396" s="83"/>
    </row>
    <row r="397" spans="1:1" s="37" customFormat="1" ht="10.5" customHeight="1">
      <c r="A397" s="83"/>
    </row>
    <row r="398" spans="1:1" s="37" customFormat="1" ht="10.5" customHeight="1">
      <c r="A398" s="83"/>
    </row>
    <row r="399" spans="1:1" s="37" customFormat="1" ht="10.5" customHeight="1">
      <c r="A399" s="83"/>
    </row>
    <row r="400" spans="1:1" s="37" customFormat="1" ht="10.5" customHeight="1">
      <c r="A400" s="83"/>
    </row>
    <row r="401" spans="1:1" s="37" customFormat="1" ht="10.5" customHeight="1">
      <c r="A401" s="83"/>
    </row>
    <row r="402" spans="1:1" s="37" customFormat="1" ht="10.5" customHeight="1">
      <c r="A402" s="83"/>
    </row>
    <row r="403" spans="1:1" s="37" customFormat="1" ht="10.5" customHeight="1">
      <c r="A403" s="83"/>
    </row>
    <row r="404" spans="1:1" s="37" customFormat="1" ht="10.5" customHeight="1">
      <c r="A404" s="83"/>
    </row>
    <row r="405" spans="1:1" s="37" customFormat="1" ht="10.5" customHeight="1">
      <c r="A405" s="83"/>
    </row>
    <row r="406" spans="1:1" s="37" customFormat="1" ht="10.5" customHeight="1">
      <c r="A406" s="83"/>
    </row>
    <row r="407" spans="1:1" s="37" customFormat="1" ht="10.5" customHeight="1">
      <c r="A407" s="83"/>
    </row>
    <row r="408" spans="1:1" s="37" customFormat="1" ht="10.5" customHeight="1">
      <c r="A408" s="83"/>
    </row>
    <row r="409" spans="1:1" s="37" customFormat="1" ht="10.5" customHeight="1">
      <c r="A409" s="83"/>
    </row>
    <row r="410" spans="1:1" s="37" customFormat="1" ht="10.5" customHeight="1">
      <c r="A410" s="83"/>
    </row>
    <row r="411" spans="1:1" s="37" customFormat="1" ht="10.5" customHeight="1">
      <c r="A411" s="83"/>
    </row>
    <row r="412" spans="1:1" s="37" customFormat="1" ht="10.5" customHeight="1">
      <c r="A412" s="83"/>
    </row>
    <row r="413" spans="1:1" s="37" customFormat="1" ht="10.5" customHeight="1">
      <c r="A413" s="83"/>
    </row>
    <row r="414" spans="1:1" s="37" customFormat="1" ht="10.5" customHeight="1">
      <c r="A414" s="83"/>
    </row>
    <row r="415" spans="1:1" s="37" customFormat="1" ht="10.5" customHeight="1">
      <c r="A415" s="83"/>
    </row>
    <row r="416" spans="1:1" s="37" customFormat="1" ht="10.5" customHeight="1">
      <c r="A416" s="83"/>
    </row>
    <row r="417" spans="1:1" s="37" customFormat="1" ht="10.5" customHeight="1">
      <c r="A417" s="83"/>
    </row>
    <row r="418" spans="1:1" s="37" customFormat="1" ht="10.5" customHeight="1">
      <c r="A418" s="83"/>
    </row>
    <row r="419" spans="1:1" s="37" customFormat="1" ht="10.5" customHeight="1">
      <c r="A419" s="83"/>
    </row>
    <row r="420" spans="1:1" s="37" customFormat="1" ht="10.5" customHeight="1">
      <c r="A420" s="83"/>
    </row>
    <row r="421" spans="1:1" s="37" customFormat="1" ht="10.5" customHeight="1">
      <c r="A421" s="83"/>
    </row>
    <row r="422" spans="1:1" s="37" customFormat="1" ht="10.5" customHeight="1">
      <c r="A422" s="83"/>
    </row>
    <row r="423" spans="1:1" s="37" customFormat="1" ht="10.5" customHeight="1">
      <c r="A423" s="83"/>
    </row>
    <row r="424" spans="1:1" s="37" customFormat="1" ht="10.5" customHeight="1">
      <c r="A424" s="83"/>
    </row>
    <row r="425" spans="1:1" s="37" customFormat="1" ht="10.5" customHeight="1">
      <c r="A425" s="83"/>
    </row>
    <row r="426" spans="1:1" s="37" customFormat="1" ht="10.5" customHeight="1">
      <c r="A426" s="83"/>
    </row>
    <row r="427" spans="1:1" s="37" customFormat="1" ht="10.5" customHeight="1">
      <c r="A427" s="83"/>
    </row>
    <row r="428" spans="1:1" s="37" customFormat="1" ht="10.5" customHeight="1">
      <c r="A428" s="83"/>
    </row>
    <row r="429" spans="1:1" s="37" customFormat="1" ht="10.5" customHeight="1">
      <c r="A429" s="83"/>
    </row>
    <row r="430" spans="1:1" s="37" customFormat="1" ht="10.5" customHeight="1">
      <c r="A430" s="83"/>
    </row>
    <row r="431" spans="1:1" s="37" customFormat="1" ht="10.5" customHeight="1">
      <c r="A431" s="83"/>
    </row>
    <row r="432" spans="1:1" s="37" customFormat="1" ht="10.5" customHeight="1">
      <c r="A432" s="83"/>
    </row>
    <row r="433" spans="1:1" s="37" customFormat="1" ht="10.5" customHeight="1">
      <c r="A433" s="83"/>
    </row>
    <row r="434" spans="1:1" s="37" customFormat="1" ht="10.5" customHeight="1">
      <c r="A434" s="83"/>
    </row>
    <row r="435" spans="1:1" s="37" customFormat="1" ht="10.5" customHeight="1">
      <c r="A435" s="83"/>
    </row>
    <row r="436" spans="1:1" s="37" customFormat="1" ht="10.5" customHeight="1">
      <c r="A436" s="83"/>
    </row>
    <row r="437" spans="1:1" s="37" customFormat="1" ht="10.5" customHeight="1">
      <c r="A437" s="83"/>
    </row>
    <row r="438" spans="1:1" s="37" customFormat="1" ht="10.5" customHeight="1">
      <c r="A438" s="83"/>
    </row>
    <row r="439" spans="1:1" s="37" customFormat="1" ht="10.5" customHeight="1">
      <c r="A439" s="83"/>
    </row>
    <row r="440" spans="1:1" s="37" customFormat="1" ht="10.5" customHeight="1">
      <c r="A440" s="83"/>
    </row>
    <row r="441" spans="1:1" s="37" customFormat="1" ht="10.5" customHeight="1">
      <c r="A441" s="83"/>
    </row>
    <row r="442" spans="1:1" s="37" customFormat="1" ht="10.5" customHeight="1">
      <c r="A442" s="83"/>
    </row>
    <row r="443" spans="1:1" s="37" customFormat="1" ht="10.5" customHeight="1">
      <c r="A443" s="83"/>
    </row>
    <row r="444" spans="1:1" s="37" customFormat="1" ht="10.5" customHeight="1">
      <c r="A444" s="83"/>
    </row>
    <row r="445" spans="1:1" s="37" customFormat="1" ht="10.5" customHeight="1">
      <c r="A445" s="83"/>
    </row>
    <row r="446" spans="1:1" s="37" customFormat="1" ht="10.5" customHeight="1">
      <c r="A446" s="83"/>
    </row>
    <row r="447" spans="1:1" s="37" customFormat="1" ht="10.5" customHeight="1">
      <c r="A447" s="83"/>
    </row>
    <row r="448" spans="1:1" s="37" customFormat="1" ht="10.5" customHeight="1">
      <c r="A448" s="83"/>
    </row>
    <row r="449" spans="1:1" s="37" customFormat="1" ht="10.5" customHeight="1">
      <c r="A449" s="83"/>
    </row>
    <row r="450" spans="1:1" s="37" customFormat="1" ht="10.5" customHeight="1">
      <c r="A450" s="83"/>
    </row>
    <row r="451" spans="1:1" s="37" customFormat="1" ht="10.5" customHeight="1">
      <c r="A451" s="83"/>
    </row>
    <row r="452" spans="1:1" s="37" customFormat="1" ht="10.5" customHeight="1">
      <c r="A452" s="83"/>
    </row>
    <row r="453" spans="1:1" s="37" customFormat="1" ht="10.5" customHeight="1">
      <c r="A453" s="83"/>
    </row>
    <row r="454" spans="1:1" s="37" customFormat="1" ht="10.5" customHeight="1">
      <c r="A454" s="83"/>
    </row>
    <row r="455" spans="1:1" s="37" customFormat="1" ht="10.5" customHeight="1">
      <c r="A455" s="83"/>
    </row>
    <row r="456" spans="1:1" s="37" customFormat="1" ht="10.5" customHeight="1">
      <c r="A456" s="83"/>
    </row>
    <row r="457" spans="1:1" s="37" customFormat="1" ht="10.5" customHeight="1">
      <c r="A457" s="83"/>
    </row>
    <row r="458" spans="1:1" s="37" customFormat="1" ht="10.5" customHeight="1">
      <c r="A458" s="83"/>
    </row>
    <row r="459" spans="1:1" s="37" customFormat="1" ht="10.5" customHeight="1">
      <c r="A459" s="83"/>
    </row>
    <row r="460" spans="1:1" s="37" customFormat="1" ht="10.5" customHeight="1">
      <c r="A460" s="83"/>
    </row>
    <row r="461" spans="1:1" s="37" customFormat="1" ht="10.5" customHeight="1">
      <c r="A461" s="83"/>
    </row>
    <row r="462" spans="1:1" s="37" customFormat="1" ht="10.5" customHeight="1">
      <c r="A462" s="83"/>
    </row>
    <row r="463" spans="1:1" s="37" customFormat="1" ht="10.5" customHeight="1">
      <c r="A463" s="83"/>
    </row>
    <row r="464" spans="1:1" s="37" customFormat="1" ht="10.5" customHeight="1">
      <c r="A464" s="83"/>
    </row>
    <row r="465" spans="1:1" s="37" customFormat="1" ht="10.5" customHeight="1">
      <c r="A465" s="83"/>
    </row>
    <row r="466" spans="1:1" s="37" customFormat="1" ht="10.5" customHeight="1">
      <c r="A466" s="83"/>
    </row>
    <row r="467" spans="1:1" s="37" customFormat="1" ht="10.5" customHeight="1">
      <c r="A467" s="83"/>
    </row>
    <row r="468" spans="1:1" s="37" customFormat="1" ht="10.5" customHeight="1">
      <c r="A468" s="83"/>
    </row>
    <row r="469" spans="1:1" s="37" customFormat="1" ht="10.5" customHeight="1">
      <c r="A469" s="83"/>
    </row>
    <row r="470" spans="1:1" s="37" customFormat="1" ht="10.5" customHeight="1">
      <c r="A470" s="83"/>
    </row>
    <row r="471" spans="1:1" s="37" customFormat="1" ht="10.5" customHeight="1">
      <c r="A471" s="83"/>
    </row>
    <row r="472" spans="1:1" s="37" customFormat="1" ht="10.5" customHeight="1">
      <c r="A472" s="83"/>
    </row>
    <row r="473" spans="1:1" s="37" customFormat="1" ht="10.5" customHeight="1">
      <c r="A473" s="83"/>
    </row>
    <row r="474" spans="1:1" s="37" customFormat="1" ht="10.5" customHeight="1">
      <c r="A474" s="83"/>
    </row>
    <row r="475" spans="1:1" s="37" customFormat="1" ht="10.5" customHeight="1">
      <c r="A475" s="83"/>
    </row>
    <row r="476" spans="1:1" s="37" customFormat="1" ht="10.5" customHeight="1">
      <c r="A476" s="83"/>
    </row>
    <row r="477" spans="1:1" s="37" customFormat="1" ht="10.5" customHeight="1">
      <c r="A477" s="83"/>
    </row>
    <row r="478" spans="1:1" s="37" customFormat="1" ht="10.5" customHeight="1">
      <c r="A478" s="83"/>
    </row>
    <row r="479" spans="1:1" s="37" customFormat="1" ht="10.5" customHeight="1">
      <c r="A479" s="83"/>
    </row>
    <row r="480" spans="1:1" s="37" customFormat="1" ht="10.5" customHeight="1">
      <c r="A480" s="83"/>
    </row>
    <row r="481" spans="1:1" s="37" customFormat="1" ht="10.5" customHeight="1">
      <c r="A481" s="83"/>
    </row>
    <row r="482" spans="1:1" s="37" customFormat="1" ht="10.5" customHeight="1">
      <c r="A482" s="83"/>
    </row>
    <row r="483" spans="1:1" s="37" customFormat="1" ht="10.5" customHeight="1">
      <c r="A483" s="83"/>
    </row>
    <row r="484" spans="1:1" s="37" customFormat="1" ht="10.5" customHeight="1">
      <c r="A484" s="83"/>
    </row>
    <row r="485" spans="1:1" s="37" customFormat="1" ht="10.5" customHeight="1">
      <c r="A485" s="83"/>
    </row>
    <row r="486" spans="1:1" s="37" customFormat="1" ht="10.5" customHeight="1">
      <c r="A486" s="83"/>
    </row>
    <row r="487" spans="1:1" s="37" customFormat="1" ht="10.5" customHeight="1">
      <c r="A487" s="83"/>
    </row>
    <row r="488" spans="1:1" s="37" customFormat="1" ht="10.5" customHeight="1">
      <c r="A488" s="83"/>
    </row>
    <row r="489" spans="1:1" s="37" customFormat="1" ht="10.5" customHeight="1">
      <c r="A489" s="83"/>
    </row>
    <row r="490" spans="1:1" s="37" customFormat="1" ht="10.5" customHeight="1">
      <c r="A490" s="83"/>
    </row>
    <row r="491" spans="1:1" s="37" customFormat="1" ht="10.5" customHeight="1">
      <c r="A491" s="83"/>
    </row>
    <row r="492" spans="1:1" s="37" customFormat="1" ht="10.5" customHeight="1">
      <c r="A492" s="83"/>
    </row>
    <row r="493" spans="1:1" s="37" customFormat="1" ht="10.5" customHeight="1">
      <c r="A493" s="83"/>
    </row>
    <row r="494" spans="1:1" s="37" customFormat="1" ht="10.5" customHeight="1">
      <c r="A494" s="83"/>
    </row>
    <row r="495" spans="1:1" s="37" customFormat="1" ht="10.5" customHeight="1">
      <c r="A495" s="83"/>
    </row>
    <row r="496" spans="1:1" s="37" customFormat="1" ht="10.5" customHeight="1">
      <c r="A496" s="83"/>
    </row>
    <row r="497" spans="1:1" s="37" customFormat="1" ht="10.5" customHeight="1">
      <c r="A497" s="83"/>
    </row>
    <row r="498" spans="1:1" s="37" customFormat="1" ht="10.5" customHeight="1">
      <c r="A498" s="83"/>
    </row>
    <row r="499" spans="1:1" s="37" customFormat="1" ht="10.5" customHeight="1">
      <c r="A499" s="83"/>
    </row>
    <row r="500" spans="1:1" s="37" customFormat="1" ht="10.5" customHeight="1">
      <c r="A500" s="83"/>
    </row>
    <row r="501" spans="1:1" s="37" customFormat="1" ht="10.5" customHeight="1">
      <c r="A501" s="83"/>
    </row>
    <row r="502" spans="1:1" s="37" customFormat="1" ht="10.5" customHeight="1">
      <c r="A502" s="83"/>
    </row>
    <row r="503" spans="1:1" s="37" customFormat="1" ht="10.5" customHeight="1">
      <c r="A503" s="83"/>
    </row>
    <row r="504" spans="1:1" s="37" customFormat="1" ht="10.5" customHeight="1">
      <c r="A504" s="83"/>
    </row>
    <row r="505" spans="1:1" s="37" customFormat="1" ht="10.5" customHeight="1">
      <c r="A505" s="83"/>
    </row>
    <row r="506" spans="1:1" s="37" customFormat="1" ht="10.5" customHeight="1">
      <c r="A506" s="83"/>
    </row>
    <row r="507" spans="1:1" s="37" customFormat="1" ht="10.5" customHeight="1">
      <c r="A507" s="83"/>
    </row>
    <row r="508" spans="1:1" s="37" customFormat="1" ht="10.5" customHeight="1">
      <c r="A508" s="83"/>
    </row>
    <row r="509" spans="1:1" s="37" customFormat="1" ht="10.5" customHeight="1">
      <c r="A509" s="83"/>
    </row>
    <row r="510" spans="1:1" s="37" customFormat="1" ht="10.5" customHeight="1">
      <c r="A510" s="83"/>
    </row>
    <row r="511" spans="1:1" s="37" customFormat="1" ht="10.5" customHeight="1">
      <c r="A511" s="83"/>
    </row>
    <row r="512" spans="1:1" s="37" customFormat="1" ht="10.5" customHeight="1">
      <c r="A512" s="83"/>
    </row>
    <row r="513" spans="1:1" s="37" customFormat="1" ht="10.5" customHeight="1">
      <c r="A513" s="83"/>
    </row>
    <row r="514" spans="1:1" s="37" customFormat="1" ht="10.5" customHeight="1">
      <c r="A514" s="83"/>
    </row>
    <row r="515" spans="1:1" s="37" customFormat="1" ht="10.5" customHeight="1">
      <c r="A515" s="83"/>
    </row>
    <row r="516" spans="1:1" s="37" customFormat="1" ht="10.5" customHeight="1">
      <c r="A516" s="83"/>
    </row>
    <row r="517" spans="1:1" s="37" customFormat="1" ht="10.5" customHeight="1">
      <c r="A517" s="83"/>
    </row>
    <row r="518" spans="1:1" s="37" customFormat="1" ht="10.5" customHeight="1">
      <c r="A518" s="83"/>
    </row>
    <row r="519" spans="1:1" s="37" customFormat="1" ht="10.5" customHeight="1">
      <c r="A519" s="83"/>
    </row>
    <row r="520" spans="1:1" s="37" customFormat="1" ht="10.5" customHeight="1">
      <c r="A520" s="83"/>
    </row>
    <row r="521" spans="1:1" s="37" customFormat="1" ht="10.5" customHeight="1">
      <c r="A521" s="83"/>
    </row>
    <row r="522" spans="1:1" s="37" customFormat="1" ht="10.5" customHeight="1">
      <c r="A522" s="83"/>
    </row>
    <row r="523" spans="1:1" s="37" customFormat="1" ht="10.5" customHeight="1">
      <c r="A523" s="83"/>
    </row>
    <row r="524" spans="1:1" s="37" customFormat="1" ht="10.5" customHeight="1">
      <c r="A524" s="83"/>
    </row>
    <row r="525" spans="1:1" s="37" customFormat="1" ht="10.5" customHeight="1">
      <c r="A525" s="83"/>
    </row>
    <row r="526" spans="1:1" s="37" customFormat="1" ht="10.5" customHeight="1">
      <c r="A526" s="83"/>
    </row>
    <row r="527" spans="1:1" s="37" customFormat="1" ht="10.5" customHeight="1">
      <c r="A527" s="83"/>
    </row>
    <row r="528" spans="1:1" s="37" customFormat="1" ht="10.5" customHeight="1">
      <c r="A528" s="83"/>
    </row>
    <row r="529" spans="1:33" s="37" customFormat="1" ht="10.5" customHeight="1">
      <c r="A529" s="83"/>
    </row>
    <row r="530" spans="1:33" s="37" customFormat="1" ht="10.5" customHeight="1">
      <c r="A530" s="83"/>
    </row>
    <row r="531" spans="1:33" s="37" customFormat="1" ht="10.5" customHeight="1">
      <c r="A531" s="83"/>
    </row>
    <row r="532" spans="1:33" s="37" customFormat="1" ht="10.5" customHeight="1">
      <c r="A532" s="83"/>
    </row>
    <row r="533" spans="1:33" ht="10.5" customHeight="1">
      <c r="A533" s="85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2021-02-03T07:47:22Z</dcterms:modified>
</cp:coreProperties>
</file>