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2120" windowHeight="7890" tabRatio="611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6" r:id="rId5"/>
    <sheet name="Лист6" sheetId="7" r:id="rId6"/>
    <sheet name="Лист7" sheetId="8" r:id="rId7"/>
    <sheet name="Лист 8" sheetId="9" r:id="rId8"/>
    <sheet name="Лист9" sheetId="10" r:id="rId9"/>
    <sheet name="Лист10" sheetId="11" r:id="rId10"/>
    <sheet name="Лист13" sheetId="13" r:id="rId11"/>
  </sheets>
  <calcPr calcId="124519"/>
</workbook>
</file>

<file path=xl/calcChain.xml><?xml version="1.0" encoding="utf-8"?>
<calcChain xmlns="http://schemas.openxmlformats.org/spreadsheetml/2006/main">
  <c r="U15" i="7"/>
  <c r="H14" i="13" s="1"/>
  <c r="T27" i="4" l="1"/>
  <c r="T26"/>
  <c r="F28" i="13" s="1"/>
  <c r="T28" i="11"/>
  <c r="T27"/>
  <c r="L28" i="13" s="1"/>
  <c r="T27" i="10"/>
  <c r="L29" i="13"/>
  <c r="F29"/>
  <c r="V38" i="9" l="1"/>
  <c r="N39" i="13" s="1"/>
  <c r="T26" i="11" l="1"/>
  <c r="L27" i="13" s="1"/>
  <c r="T25" i="4"/>
  <c r="F27" i="13" s="1"/>
  <c r="F13" i="4" l="1"/>
  <c r="T14"/>
  <c r="U39" i="1"/>
  <c r="U13" i="2"/>
  <c r="D15" i="13" s="1"/>
  <c r="T23" i="11"/>
  <c r="L25" i="13" s="1"/>
  <c r="F25"/>
  <c r="T23" i="4"/>
  <c r="U24" i="1"/>
  <c r="C25" i="13" s="1"/>
  <c r="U23" i="7"/>
  <c r="H25" i="13" s="1"/>
  <c r="S22" i="6"/>
  <c r="U15" i="1" l="1"/>
  <c r="U14" i="7"/>
  <c r="T25" i="11"/>
  <c r="L26" i="13" s="1"/>
  <c r="T24" i="11"/>
  <c r="L19" i="13" s="1"/>
  <c r="T22" i="11"/>
  <c r="L18" i="13" s="1"/>
  <c r="T15" i="11"/>
  <c r="L16" i="13" s="1"/>
  <c r="T14" i="11"/>
  <c r="T35" i="10"/>
  <c r="K37" i="13" s="1"/>
  <c r="T13" i="10"/>
  <c r="K15" i="13" s="1"/>
  <c r="T15" i="10"/>
  <c r="K17" i="13" s="1"/>
  <c r="V25" i="9"/>
  <c r="V20"/>
  <c r="J19" i="13" s="1"/>
  <c r="V19" i="9"/>
  <c r="V18"/>
  <c r="V12"/>
  <c r="S34" i="8"/>
  <c r="I36" i="13"/>
  <c r="S22" i="8"/>
  <c r="I23" i="13" s="1"/>
  <c r="S19" i="8"/>
  <c r="S40" s="1"/>
  <c r="I20" i="13" s="1"/>
  <c r="S9" i="8"/>
  <c r="U13" i="7"/>
  <c r="S15" i="6" l="1"/>
  <c r="S18"/>
  <c r="S40" s="1"/>
  <c r="G20" i="13" s="1"/>
  <c r="S16" i="6"/>
  <c r="G14" i="13" s="1"/>
  <c r="T37" i="4"/>
  <c r="T24"/>
  <c r="F26" i="13" s="1"/>
  <c r="T21" i="4"/>
  <c r="F23" i="13" s="1"/>
  <c r="T9" i="4"/>
  <c r="W14" i="3"/>
  <c r="E15" i="13" s="1"/>
  <c r="W13" i="3"/>
  <c r="U9" i="1"/>
  <c r="C10" i="13" s="1"/>
  <c r="U30" i="7" l="1"/>
  <c r="S13" i="6"/>
  <c r="G16" i="13" s="1"/>
  <c r="S32" i="6"/>
  <c r="T35" i="4" l="1"/>
  <c r="F36" i="13" s="1"/>
  <c r="W19" i="3"/>
  <c r="E21" i="13" s="1"/>
  <c r="U30" i="2" l="1"/>
  <c r="U37"/>
  <c r="D37" i="13" s="1"/>
  <c r="U32" i="2"/>
  <c r="U23" i="1" l="1"/>
  <c r="C24" i="13" s="1"/>
  <c r="U22" i="1"/>
  <c r="C22" i="13" s="1"/>
  <c r="U31" i="2" l="1"/>
  <c r="W37" i="3" l="1"/>
  <c r="W22" l="1"/>
  <c r="E24" i="13" s="1"/>
  <c r="U12" i="7" l="1"/>
  <c r="H15" i="13" s="1"/>
  <c r="T21" i="10" l="1"/>
  <c r="U21" i="7"/>
  <c r="H36" i="13" s="1"/>
  <c r="K25" l="1"/>
  <c r="K36"/>
  <c r="T18" i="10"/>
  <c r="T39" s="1"/>
  <c r="K20" i="13" s="1"/>
  <c r="V31" i="9" l="1"/>
  <c r="J34" i="13" s="1"/>
  <c r="V8" i="9"/>
  <c r="J8" i="13" s="1"/>
  <c r="S21" i="6" l="1"/>
  <c r="G25" i="13" s="1"/>
  <c r="U26" i="1" l="1"/>
  <c r="C27" i="13" s="1"/>
  <c r="U25" i="1"/>
  <c r="C26" i="13" s="1"/>
  <c r="W8" i="3" l="1"/>
  <c r="U8" i="1" l="1"/>
  <c r="U10"/>
  <c r="C11" i="13" s="1"/>
  <c r="U11" i="1"/>
  <c r="C12" i="13" s="1"/>
  <c r="U12" i="1"/>
  <c r="U13"/>
  <c r="C14" i="13" s="1"/>
  <c r="U14" i="1"/>
  <c r="C15" i="13" s="1"/>
  <c r="U16" i="1"/>
  <c r="C17" i="13" s="1"/>
  <c r="U17" i="1"/>
  <c r="U18"/>
  <c r="C18" i="13" s="1"/>
  <c r="U19" i="1"/>
  <c r="U20"/>
  <c r="U21"/>
  <c r="U27"/>
  <c r="C28" i="13" s="1"/>
  <c r="U28" i="1"/>
  <c r="C29" i="13" s="1"/>
  <c r="U29" i="1"/>
  <c r="U30"/>
  <c r="U31"/>
  <c r="U32"/>
  <c r="U33"/>
  <c r="C36" i="13" s="1"/>
  <c r="U34" i="1"/>
  <c r="C23" i="13" s="1"/>
  <c r="U35" i="1"/>
  <c r="C33" i="13" s="1"/>
  <c r="U36" i="1"/>
  <c r="C30" i="13" s="1"/>
  <c r="U37" i="1"/>
  <c r="C31" i="13" s="1"/>
  <c r="U38" i="1"/>
  <c r="C35" i="13" s="1"/>
  <c r="U8" i="2"/>
  <c r="U9"/>
  <c r="D11" i="13" s="1"/>
  <c r="U10" i="2"/>
  <c r="D12" i="13" s="1"/>
  <c r="U11" i="2"/>
  <c r="U12"/>
  <c r="D14" i="13" s="1"/>
  <c r="U14" i="2"/>
  <c r="U15"/>
  <c r="D16" i="13" s="1"/>
  <c r="U16" i="2"/>
  <c r="D17" i="13" s="1"/>
  <c r="U17" i="2"/>
  <c r="D18" i="13" s="1"/>
  <c r="U18" i="2"/>
  <c r="U19"/>
  <c r="U40" s="1"/>
  <c r="D20" i="13" s="1"/>
  <c r="U20" i="2"/>
  <c r="D21" i="13" s="1"/>
  <c r="U21" i="2"/>
  <c r="D22" i="13" s="1"/>
  <c r="U22" i="2"/>
  <c r="D24" i="13" s="1"/>
  <c r="U23" i="2"/>
  <c r="D26" i="13" s="1"/>
  <c r="U24" i="2"/>
  <c r="D27" i="13" s="1"/>
  <c r="U25" i="2"/>
  <c r="D28" i="13" s="1"/>
  <c r="U26" i="2"/>
  <c r="D29" i="13" s="1"/>
  <c r="U27" i="2"/>
  <c r="U28"/>
  <c r="U29"/>
  <c r="U33"/>
  <c r="D30" i="13" s="1"/>
  <c r="U34" i="2"/>
  <c r="D31" i="13" s="1"/>
  <c r="U35" i="2"/>
  <c r="D34" i="13" s="1"/>
  <c r="U36" i="2"/>
  <c r="D35" i="13" s="1"/>
  <c r="U39" i="2" l="1"/>
  <c r="D13" i="13" s="1"/>
  <c r="U42" i="1"/>
  <c r="C38" i="13" s="1"/>
  <c r="U41" i="1"/>
  <c r="C20" i="13" s="1"/>
  <c r="U40" i="1"/>
  <c r="C13" i="13" s="1"/>
  <c r="U38" i="2"/>
  <c r="D38" i="13" s="1"/>
  <c r="U9" i="7"/>
  <c r="H11" i="13" s="1"/>
  <c r="T8" i="11"/>
  <c r="L9" i="13" s="1"/>
  <c r="T9" i="11"/>
  <c r="T16"/>
  <c r="L17" i="13" s="1"/>
  <c r="T17" i="11"/>
  <c r="T33"/>
  <c r="T34"/>
  <c r="L30" i="13" s="1"/>
  <c r="T35" i="11"/>
  <c r="L31" i="13" s="1"/>
  <c r="T36" i="11"/>
  <c r="T37"/>
  <c r="L35" i="13" s="1"/>
  <c r="T38" i="11"/>
  <c r="L36" i="13" s="1"/>
  <c r="T10" i="10"/>
  <c r="K12" i="13" s="1"/>
  <c r="T14" i="10"/>
  <c r="K16" i="13" s="1"/>
  <c r="T17" i="10"/>
  <c r="T19"/>
  <c r="K21" i="13" s="1"/>
  <c r="T22" i="10"/>
  <c r="K24" i="13" s="1"/>
  <c r="T24" i="10"/>
  <c r="K27" i="13" s="1"/>
  <c r="T25" i="10"/>
  <c r="K28" i="13" s="1"/>
  <c r="T26" i="10"/>
  <c r="K29" i="13" s="1"/>
  <c r="T31" i="10"/>
  <c r="T33"/>
  <c r="K31" i="13" s="1"/>
  <c r="T36" i="10"/>
  <c r="K35" i="13" s="1"/>
  <c r="V9" i="9"/>
  <c r="V10"/>
  <c r="J12" i="13" s="1"/>
  <c r="V11" i="9"/>
  <c r="V34" s="1"/>
  <c r="J13" i="13" s="1"/>
  <c r="V13" i="9"/>
  <c r="J17" i="13" s="1"/>
  <c r="V14" i="9"/>
  <c r="V35" s="1"/>
  <c r="J20" i="13" s="1"/>
  <c r="V15" i="9"/>
  <c r="J22" i="13" s="1"/>
  <c r="V16" i="9"/>
  <c r="J24" i="13" s="1"/>
  <c r="V17" i="9"/>
  <c r="V21"/>
  <c r="J26" i="13" s="1"/>
  <c r="V22" i="9"/>
  <c r="J27" i="13" s="1"/>
  <c r="V23" i="9"/>
  <c r="J28" i="13" s="1"/>
  <c r="V24" i="9"/>
  <c r="J29" i="13" s="1"/>
  <c r="V26" i="9"/>
  <c r="V27"/>
  <c r="V28"/>
  <c r="V29"/>
  <c r="J30" i="13" s="1"/>
  <c r="V30" i="9"/>
  <c r="J31" i="13" s="1"/>
  <c r="V32" i="9"/>
  <c r="J35" i="13" s="1"/>
  <c r="S14" i="8"/>
  <c r="I16" i="13" s="1"/>
  <c r="S15" i="8"/>
  <c r="I17" i="13" s="1"/>
  <c r="S16" i="8"/>
  <c r="I18" i="13" s="1"/>
  <c r="S17" i="8"/>
  <c r="S18"/>
  <c r="I21" i="13" s="1"/>
  <c r="S23" i="8"/>
  <c r="I25" i="13" s="1"/>
  <c r="S25" i="8"/>
  <c r="I27" i="13" s="1"/>
  <c r="S26" i="8"/>
  <c r="I28" i="13" s="1"/>
  <c r="S27" i="8"/>
  <c r="I29" i="13" s="1"/>
  <c r="S32" i="8"/>
  <c r="I30" i="13" s="1"/>
  <c r="S33" i="8"/>
  <c r="I31" i="13" s="1"/>
  <c r="S35" i="8"/>
  <c r="S36"/>
  <c r="I35" i="13" s="1"/>
  <c r="S37" i="8"/>
  <c r="U18" i="7"/>
  <c r="U19"/>
  <c r="U22"/>
  <c r="H24" i="13" s="1"/>
  <c r="U25" i="7"/>
  <c r="H27" i="13" s="1"/>
  <c r="U26" i="7"/>
  <c r="H28" i="13" s="1"/>
  <c r="U27" i="7"/>
  <c r="H29" i="13" s="1"/>
  <c r="U32" i="7"/>
  <c r="H31" i="13" s="1"/>
  <c r="U33" i="7"/>
  <c r="U34"/>
  <c r="S8" i="6"/>
  <c r="S9"/>
  <c r="S14"/>
  <c r="G17" i="13" s="1"/>
  <c r="S17" i="6"/>
  <c r="G18" i="13" s="1"/>
  <c r="S24" i="6"/>
  <c r="G27" i="13" s="1"/>
  <c r="S25" i="6"/>
  <c r="G28" i="13" s="1"/>
  <c r="S26" i="6"/>
  <c r="G29" i="13" s="1"/>
  <c r="S27" i="6"/>
  <c r="S31"/>
  <c r="S33"/>
  <c r="G30" i="13" s="1"/>
  <c r="S34" i="6"/>
  <c r="G31" i="13" s="1"/>
  <c r="S35" i="6"/>
  <c r="G34" i="13" s="1"/>
  <c r="S37" i="6"/>
  <c r="G35" i="13" s="1"/>
  <c r="T13" i="4"/>
  <c r="F15" i="13" s="1"/>
  <c r="T17" i="4"/>
  <c r="T18"/>
  <c r="T40" s="1"/>
  <c r="F20" i="13" s="1"/>
  <c r="T19" i="4"/>
  <c r="F19" i="13" s="1"/>
  <c r="T22" i="4"/>
  <c r="F24" i="13" s="1"/>
  <c r="T32" i="4"/>
  <c r="F30" i="13" s="1"/>
  <c r="T33" i="4"/>
  <c r="F31" i="13" s="1"/>
  <c r="T36" i="4"/>
  <c r="F35" i="13" s="1"/>
  <c r="W12" i="3"/>
  <c r="E14" i="13" s="1"/>
  <c r="W17" i="3"/>
  <c r="W43" s="1"/>
  <c r="E20" i="13" s="1"/>
  <c r="W18" i="3"/>
  <c r="W21"/>
  <c r="W25"/>
  <c r="E27" i="13" s="1"/>
  <c r="W26" i="3"/>
  <c r="E28" i="13" s="1"/>
  <c r="W27" i="3"/>
  <c r="E29" i="13" s="1"/>
  <c r="W31" i="3"/>
  <c r="W33"/>
  <c r="W34"/>
  <c r="E30" i="13" s="1"/>
  <c r="W35" i="3"/>
  <c r="E31" i="13" s="1"/>
  <c r="W36" i="3"/>
  <c r="W38"/>
  <c r="E35" i="13" s="1"/>
  <c r="W39" i="3"/>
  <c r="E36" i="13" s="1"/>
  <c r="W40" i="3"/>
  <c r="T10" i="11"/>
  <c r="L11" i="13" s="1"/>
  <c r="T11" i="11"/>
  <c r="T12"/>
  <c r="T40" s="1"/>
  <c r="L13" i="13" s="1"/>
  <c r="T13" i="11"/>
  <c r="L14" i="13" s="1"/>
  <c r="T18" i="11"/>
  <c r="T19"/>
  <c r="L22" i="13" s="1"/>
  <c r="T20" i="11"/>
  <c r="L23" i="13" s="1"/>
  <c r="T21" i="11"/>
  <c r="L24" i="13" s="1"/>
  <c r="T29" i="11"/>
  <c r="T30"/>
  <c r="T31"/>
  <c r="T32"/>
  <c r="T8" i="10"/>
  <c r="T9"/>
  <c r="K11" i="13" s="1"/>
  <c r="T11" i="10"/>
  <c r="T38" s="1"/>
  <c r="K13" i="13" s="1"/>
  <c r="T12" i="10"/>
  <c r="K14" i="13" s="1"/>
  <c r="T16" i="10"/>
  <c r="K18" i="13" s="1"/>
  <c r="T20" i="10"/>
  <c r="K22" i="13" s="1"/>
  <c r="T23" i="10"/>
  <c r="K26" i="13" s="1"/>
  <c r="T28" i="10"/>
  <c r="T29"/>
  <c r="T30"/>
  <c r="T32"/>
  <c r="K30" i="13" s="1"/>
  <c r="T34" i="10"/>
  <c r="K33" i="13" s="1"/>
  <c r="S8" i="8"/>
  <c r="S10"/>
  <c r="I11" i="13" s="1"/>
  <c r="S11" i="8"/>
  <c r="I12" i="13" s="1"/>
  <c r="S12" i="8"/>
  <c r="S13"/>
  <c r="I14" i="13" s="1"/>
  <c r="S20" i="8"/>
  <c r="I22" i="13" s="1"/>
  <c r="S21" i="8"/>
  <c r="I24" i="13" s="1"/>
  <c r="S24" i="8"/>
  <c r="I26" i="13" s="1"/>
  <c r="S28" i="8"/>
  <c r="S29"/>
  <c r="S30"/>
  <c r="S31"/>
  <c r="U8" i="7"/>
  <c r="H8" i="13" s="1"/>
  <c r="U10" i="7"/>
  <c r="U11"/>
  <c r="U36" s="1"/>
  <c r="H13" i="13" s="1"/>
  <c r="U16" i="7"/>
  <c r="H17" i="13" s="1"/>
  <c r="U17" i="7"/>
  <c r="H18" i="13" s="1"/>
  <c r="U20" i="7"/>
  <c r="H22" i="13" s="1"/>
  <c r="U24" i="7"/>
  <c r="H26" i="13" s="1"/>
  <c r="U28" i="7"/>
  <c r="U29"/>
  <c r="U31"/>
  <c r="H30" i="13" s="1"/>
  <c r="S10" i="6"/>
  <c r="G11" i="13" s="1"/>
  <c r="S11" i="6"/>
  <c r="G12" i="13" s="1"/>
  <c r="S12" i="6"/>
  <c r="S39" s="1"/>
  <c r="G13" i="13" s="1"/>
  <c r="S19" i="6"/>
  <c r="G22" i="13" s="1"/>
  <c r="S20" i="6"/>
  <c r="G24" i="13" s="1"/>
  <c r="S23" i="6"/>
  <c r="G26" i="13" s="1"/>
  <c r="S28" i="6"/>
  <c r="S29"/>
  <c r="S30"/>
  <c r="S36"/>
  <c r="T8" i="4"/>
  <c r="F8" i="13" s="1"/>
  <c r="T10" i="4"/>
  <c r="F11" i="13" s="1"/>
  <c r="T11" i="4"/>
  <c r="F12" i="13" s="1"/>
  <c r="T12" i="4"/>
  <c r="T15"/>
  <c r="F17" i="13" s="1"/>
  <c r="T16" i="4"/>
  <c r="T20"/>
  <c r="F22" i="13" s="1"/>
  <c r="T28" i="4"/>
  <c r="T29"/>
  <c r="T30"/>
  <c r="T31"/>
  <c r="T34"/>
  <c r="F33" i="13" s="1"/>
  <c r="W9" i="3"/>
  <c r="E11" i="13" s="1"/>
  <c r="W10" i="3"/>
  <c r="E12" i="13" s="1"/>
  <c r="W11" i="3"/>
  <c r="W42" s="1"/>
  <c r="E13" i="13" s="1"/>
  <c r="W15" i="3"/>
  <c r="E17" i="13" s="1"/>
  <c r="W16" i="3"/>
  <c r="E18" i="13" s="1"/>
  <c r="W20" i="3"/>
  <c r="E22" i="13" s="1"/>
  <c r="W23" i="3"/>
  <c r="E25" i="13" s="1"/>
  <c r="W24" i="3"/>
  <c r="E26" i="13" s="1"/>
  <c r="W28" i="3"/>
  <c r="W29"/>
  <c r="W30"/>
  <c r="W32"/>
  <c r="S38" i="6" l="1"/>
  <c r="G38" i="13" s="1"/>
  <c r="T37" i="10"/>
  <c r="K38" i="13" s="1"/>
  <c r="V33" i="9"/>
  <c r="J38" i="13" s="1"/>
  <c r="T39" i="4"/>
  <c r="F13" i="13" s="1"/>
  <c r="S39" i="8"/>
  <c r="I13" i="13" s="1"/>
  <c r="U35" i="7"/>
  <c r="H38" i="13" s="1"/>
  <c r="T39" i="11"/>
  <c r="L38" i="13" s="1"/>
  <c r="T38" i="4"/>
  <c r="F38" i="13" s="1"/>
  <c r="H33"/>
  <c r="U37" i="7"/>
  <c r="H20" i="13" s="1"/>
  <c r="S38" i="8"/>
  <c r="I38" i="13" s="1"/>
  <c r="T41" i="11"/>
  <c r="L20" i="13" s="1"/>
  <c r="W41" i="3"/>
  <c r="E38" i="13" s="1"/>
  <c r="N16"/>
  <c r="N29"/>
  <c r="N32"/>
  <c r="N37"/>
  <c r="N35"/>
  <c r="N27"/>
  <c r="N14"/>
  <c r="N25"/>
  <c r="N9"/>
  <c r="N36"/>
  <c r="N31"/>
  <c r="N28"/>
  <c r="N10"/>
  <c r="N33"/>
  <c r="N24"/>
  <c r="N34"/>
  <c r="N21"/>
  <c r="N23"/>
  <c r="N22"/>
  <c r="N18"/>
  <c r="N11"/>
  <c r="N30"/>
  <c r="N12"/>
  <c r="N26"/>
  <c r="N17"/>
  <c r="N19"/>
  <c r="N15"/>
  <c r="N8"/>
  <c r="N20" l="1"/>
  <c r="N13"/>
  <c r="N38"/>
</calcChain>
</file>

<file path=xl/sharedStrings.xml><?xml version="1.0" encoding="utf-8"?>
<sst xmlns="http://schemas.openxmlformats.org/spreadsheetml/2006/main" count="649" uniqueCount="222">
  <si>
    <t>5-й  день</t>
  </si>
  <si>
    <t>Завтрак</t>
  </si>
  <si>
    <t>2 завтрак</t>
  </si>
  <si>
    <t>Обед</t>
  </si>
  <si>
    <t>Полдник</t>
  </si>
  <si>
    <t>Чай</t>
  </si>
  <si>
    <t>Выход</t>
  </si>
  <si>
    <t>Мясо</t>
  </si>
  <si>
    <t>Масло сливочное</t>
  </si>
  <si>
    <t>Масло растит.</t>
  </si>
  <si>
    <t>Молоко</t>
  </si>
  <si>
    <t>Сметана</t>
  </si>
  <si>
    <t>Мука</t>
  </si>
  <si>
    <t>Макароны</t>
  </si>
  <si>
    <t>Сахар</t>
  </si>
  <si>
    <t>Печенье</t>
  </si>
  <si>
    <t>Сухофрукты</t>
  </si>
  <si>
    <t>Картофель:                             c 01.09 по 31.10</t>
  </si>
  <si>
    <t>с 31.10 по 31.12</t>
  </si>
  <si>
    <t>с 31.12 по 28.02</t>
  </si>
  <si>
    <t>с 29.02 по 01.09</t>
  </si>
  <si>
    <t xml:space="preserve">Капуста </t>
  </si>
  <si>
    <t>Лук</t>
  </si>
  <si>
    <t>Морковь</t>
  </si>
  <si>
    <t>Свёкла</t>
  </si>
  <si>
    <t>Томат</t>
  </si>
  <si>
    <t>Хлеб пшеничный</t>
  </si>
  <si>
    <t>Хлеб ржаной</t>
  </si>
  <si>
    <t>Сок</t>
  </si>
  <si>
    <t>Птица</t>
  </si>
  <si>
    <t>Рыба</t>
  </si>
  <si>
    <t>Творог</t>
  </si>
  <si>
    <t>Сыр</t>
  </si>
  <si>
    <t>Яйцо</t>
  </si>
  <si>
    <t>Иогурт</t>
  </si>
  <si>
    <t>Крахмал</t>
  </si>
  <si>
    <t>Рис</t>
  </si>
  <si>
    <t>Горох</t>
  </si>
  <si>
    <t>Яблоко</t>
  </si>
  <si>
    <t>Икра кабачковая</t>
  </si>
  <si>
    <t>Кофе</t>
  </si>
  <si>
    <t>Какао</t>
  </si>
  <si>
    <t>Соль</t>
  </si>
  <si>
    <t>Дрожжи</t>
  </si>
  <si>
    <t>1-й  день</t>
  </si>
  <si>
    <t>2-й  день</t>
  </si>
  <si>
    <t>3-й  день</t>
  </si>
  <si>
    <t>4-й  день</t>
  </si>
  <si>
    <t>7-й  день</t>
  </si>
  <si>
    <t>10-й  день</t>
  </si>
  <si>
    <t>9-й  день</t>
  </si>
  <si>
    <t>8-й  день</t>
  </si>
  <si>
    <t>6-й  день</t>
  </si>
  <si>
    <t>итого за весь день</t>
  </si>
  <si>
    <t>Накопительная ведомость</t>
  </si>
  <si>
    <t>Овощи</t>
  </si>
  <si>
    <t xml:space="preserve">Всего </t>
  </si>
  <si>
    <t>норма за 10 дней</t>
  </si>
  <si>
    <t>Ясли</t>
  </si>
  <si>
    <t>творог</t>
  </si>
  <si>
    <t>молоко</t>
  </si>
  <si>
    <t>яйцо</t>
  </si>
  <si>
    <t>мука</t>
  </si>
  <si>
    <t>крупа гречневая</t>
  </si>
  <si>
    <t>капуста</t>
  </si>
  <si>
    <t>лук</t>
  </si>
  <si>
    <t>морковь</t>
  </si>
  <si>
    <t>томат</t>
  </si>
  <si>
    <t>сухофрукты</t>
  </si>
  <si>
    <t>сахар</t>
  </si>
  <si>
    <t>чай</t>
  </si>
  <si>
    <t>кофе</t>
  </si>
  <si>
    <t>сок</t>
  </si>
  <si>
    <t>соль</t>
  </si>
  <si>
    <t>картофель 1.09-31.10</t>
  </si>
  <si>
    <t>31.10-31.12</t>
  </si>
  <si>
    <t>31.12-28.02</t>
  </si>
  <si>
    <t>29.02-01.09</t>
  </si>
  <si>
    <t>яблоки</t>
  </si>
  <si>
    <t>ряженка</t>
  </si>
  <si>
    <t>икра кабачковая</t>
  </si>
  <si>
    <t>жаркое по-домашнему</t>
  </si>
  <si>
    <t>крупа</t>
  </si>
  <si>
    <t xml:space="preserve">молоко </t>
  </si>
  <si>
    <t>рыба</t>
  </si>
  <si>
    <t>крахмал</t>
  </si>
  <si>
    <t>бутерброд с/м</t>
  </si>
  <si>
    <t>хлеб</t>
  </si>
  <si>
    <t>кондит.</t>
  </si>
  <si>
    <t>какао</t>
  </si>
  <si>
    <t>кондит</t>
  </si>
  <si>
    <t>овощи по сезону</t>
  </si>
  <si>
    <t>кондт.</t>
  </si>
  <si>
    <t>икра кабочк</t>
  </si>
  <si>
    <t>бутербродс сыром</t>
  </si>
  <si>
    <t>выход</t>
  </si>
  <si>
    <t>мясо</t>
  </si>
  <si>
    <t>пшено</t>
  </si>
  <si>
    <t>манка</t>
  </si>
  <si>
    <t xml:space="preserve">свекла </t>
  </si>
  <si>
    <t>консервы рыбн</t>
  </si>
  <si>
    <t>яйцо отв 1/79</t>
  </si>
  <si>
    <t>котлета   1/27</t>
  </si>
  <si>
    <t>макароны отв с/м   1\52</t>
  </si>
  <si>
    <t>какао   3\89</t>
  </si>
  <si>
    <t>свекла</t>
  </si>
  <si>
    <t>сметана</t>
  </si>
  <si>
    <t>плов с мясом    4\132</t>
  </si>
  <si>
    <t>овощи туш    3\75</t>
  </si>
  <si>
    <t>кисель св. яблок   3\90</t>
  </si>
  <si>
    <t>дрожжи</t>
  </si>
  <si>
    <t>геркулес</t>
  </si>
  <si>
    <t>кофе    3\93</t>
  </si>
  <si>
    <t>ябоки печеные   1\241</t>
  </si>
  <si>
    <t>суп с макаронами (1)   1/189</t>
  </si>
  <si>
    <t>макароны</t>
  </si>
  <si>
    <t>соус сметанный (3) 1/247</t>
  </si>
  <si>
    <t>картофель отв с/м  1/146</t>
  </si>
  <si>
    <t>чай 1/136</t>
  </si>
  <si>
    <t>суп с клецками мясом птицы  1/180</t>
  </si>
  <si>
    <t xml:space="preserve">Мясо </t>
  </si>
  <si>
    <t>птица</t>
  </si>
  <si>
    <t>гуляш 1/20</t>
  </si>
  <si>
    <t>капуста туш  4/142</t>
  </si>
  <si>
    <t>кисель  3/90</t>
  </si>
  <si>
    <t>сыр</t>
  </si>
  <si>
    <t>какао 3/89</t>
  </si>
  <si>
    <t>фрукты 2/300</t>
  </si>
  <si>
    <t>борщ 2/122</t>
  </si>
  <si>
    <t>пюре (2)  1/157</t>
  </si>
  <si>
    <t>овощи по сезону   (огурец соленый</t>
  </si>
  <si>
    <t>огурец</t>
  </si>
  <si>
    <t>чай  1/136</t>
  </si>
  <si>
    <t>яблоки печен  1/241</t>
  </si>
  <si>
    <t>суп с бобовым 1/178</t>
  </si>
  <si>
    <t>биточки 1/15</t>
  </si>
  <si>
    <t>картофель отв  1/146</t>
  </si>
  <si>
    <t>суп молочный с макаронами  1/173</t>
  </si>
  <si>
    <t>бутерброд с сыром  2/96</t>
  </si>
  <si>
    <t>кофе 3/93</t>
  </si>
  <si>
    <t>свекольник с мясом  1/175</t>
  </si>
  <si>
    <t>рыба, тушеная с овощами  4/111</t>
  </si>
  <si>
    <t>крупа манная</t>
  </si>
  <si>
    <t>омлет с зел горошком  1/77</t>
  </si>
  <si>
    <t>зеленый горошек</t>
  </si>
  <si>
    <t>какао  3/89</t>
  </si>
  <si>
    <t>фрукты  2/300</t>
  </si>
  <si>
    <t>суп с фрикад  1/181</t>
  </si>
  <si>
    <t>пюре  1/157</t>
  </si>
  <si>
    <t>каша молочная пшенная 1/113</t>
  </si>
  <si>
    <t>макароны  с сыром  1/53</t>
  </si>
  <si>
    <t>борщ  2/122</t>
  </si>
  <si>
    <t>плов из птицы  2/271</t>
  </si>
  <si>
    <t>рис</t>
  </si>
  <si>
    <t>каша молочн пшеничная  1/114</t>
  </si>
  <si>
    <t>пшеничная</t>
  </si>
  <si>
    <t>кофе  3/93</t>
  </si>
  <si>
    <t>суп с клецками и мясом птицы  1/180</t>
  </si>
  <si>
    <t xml:space="preserve">мясо </t>
  </si>
  <si>
    <t>плов с фруктами  3/100</t>
  </si>
  <si>
    <t>крупы</t>
  </si>
  <si>
    <t>овощи</t>
  </si>
  <si>
    <t>чай 1/136  с молоком 3/95</t>
  </si>
  <si>
    <t>огурцы</t>
  </si>
  <si>
    <t>молоко сгущ</t>
  </si>
  <si>
    <t>рыба по-польски 3/103</t>
  </si>
  <si>
    <t>каша манная  3/97</t>
  </si>
  <si>
    <t>компот  из с\ф 3/90</t>
  </si>
  <si>
    <t>компот  фруктов 3\90</t>
  </si>
  <si>
    <t>компот из с\ф 3/90</t>
  </si>
  <si>
    <t>компот  фруктов 3/91</t>
  </si>
  <si>
    <t>компот сф 3\90</t>
  </si>
  <si>
    <t>пирожок с яблоком  1\89</t>
  </si>
  <si>
    <t>суфле  (2) 1\68</t>
  </si>
  <si>
    <t>ватрушка 1\86</t>
  </si>
  <si>
    <t>суфле (2) 1\68</t>
  </si>
  <si>
    <t xml:space="preserve">сметана </t>
  </si>
  <si>
    <t>запеканка творож  1\61</t>
  </si>
  <si>
    <t>компот из сф 3/90</t>
  </si>
  <si>
    <t>каша молочная геркулесовая  1\111</t>
  </si>
  <si>
    <t>пюре   1/157 (2)</t>
  </si>
  <si>
    <t>хлеб пш</t>
  </si>
  <si>
    <t>хлеб рж</t>
  </si>
  <si>
    <t xml:space="preserve"> к примерному цикличному меню для детей от3 до 7 лет МБДОУ   д\с №10 "Ивушка" с 10.5 часовым  пребыванием</t>
  </si>
  <si>
    <t>икра свекольная  3/65</t>
  </si>
  <si>
    <t>Раскладка к примерному цикличному меню для детей от 3 до 7 лет МБДОУ   д\с №10 "Ивушка" с 10.5 часовым  пребыванием</t>
  </si>
  <si>
    <t>Раскладка к примерному цикличному меню для детей от 3 до 7  лет МБДОУ   д\с №10 "Ивушка" с 10.5 часовым  пребыванием</t>
  </si>
  <si>
    <t>Раскладка к примерному цикличному меню для детей от 3 о 7  лет МБДОУ   д\с №10 "Ивушка" с 10.5 часовым  пребыванием</t>
  </si>
  <si>
    <t>бутерброд с/м   2\95</t>
  </si>
  <si>
    <t>яйца вареные 1/79</t>
  </si>
  <si>
    <t>хлеб пш.  3\120</t>
  </si>
  <si>
    <t>печенье  3\120</t>
  </si>
  <si>
    <t>свекольник со сметаной  1\176</t>
  </si>
  <si>
    <t>вареники 4\111</t>
  </si>
  <si>
    <t>свекла туш в сметане   2\157</t>
  </si>
  <si>
    <t>свекла туш в сметане 2\157</t>
  </si>
  <si>
    <t>икра свекольная 3\65</t>
  </si>
  <si>
    <t>Пшеничная\ манная</t>
  </si>
  <si>
    <t>крупа перловая</t>
  </si>
  <si>
    <t>каша перловая 2\184</t>
  </si>
  <si>
    <t>каша ячневая 2\184</t>
  </si>
  <si>
    <t>Ячневая</t>
  </si>
  <si>
    <t>плоды свежие  2\300</t>
  </si>
  <si>
    <t>каша гречневая с/м   1\109</t>
  </si>
  <si>
    <t>суп рыбный "Лосось"   4/126</t>
  </si>
  <si>
    <t>йогурт</t>
  </si>
  <si>
    <t xml:space="preserve">йогурт </t>
  </si>
  <si>
    <t>бутерброд с сыром  2\96</t>
  </si>
  <si>
    <t xml:space="preserve">    бутерброд с/м     2\95</t>
  </si>
  <si>
    <t>бутербров с/м  2/95</t>
  </si>
  <si>
    <t>каша пшеничная  вязкая    с/м   2\184</t>
  </si>
  <si>
    <t>Утверждаю</t>
  </si>
  <si>
    <t>заведующий МБДОУ</t>
  </si>
  <si>
    <t>д/с № 10 "Ивушка"</t>
  </si>
  <si>
    <t>_________ Л.В.Диникина</t>
  </si>
  <si>
    <t>сад</t>
  </si>
  <si>
    <t xml:space="preserve">полдник </t>
  </si>
  <si>
    <t xml:space="preserve">сад </t>
  </si>
  <si>
    <t>субпродукты</t>
  </si>
  <si>
    <t>котлета рубленная из кур с мол соусом</t>
  </si>
  <si>
    <t>бутерброд с маслом  2\96</t>
  </si>
  <si>
    <t>оладьи печеночные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</si>
</sst>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/m;@"/>
    <numFmt numFmtId="166" formatCode="000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2" fillId="0" borderId="6" xfId="0" applyFont="1" applyBorder="1"/>
    <xf numFmtId="16" fontId="1" fillId="0" borderId="0" xfId="0" applyNumberFormat="1" applyFont="1"/>
    <xf numFmtId="12" fontId="1" fillId="0" borderId="0" xfId="0" applyNumberFormat="1" applyFont="1"/>
    <xf numFmtId="0" fontId="1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4" fillId="0" borderId="0" xfId="0" applyFont="1"/>
    <xf numFmtId="0" fontId="4" fillId="0" borderId="0" xfId="0" applyNumberFormat="1" applyFont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textRotation="90" wrapText="1"/>
    </xf>
    <xf numFmtId="0" fontId="9" fillId="0" borderId="3" xfId="0" applyFont="1" applyBorder="1" applyAlignment="1">
      <alignment textRotation="90" wrapText="1"/>
    </xf>
    <xf numFmtId="0" fontId="8" fillId="0" borderId="3" xfId="0" applyFont="1" applyBorder="1" applyAlignment="1">
      <alignment textRotation="90" wrapText="1"/>
    </xf>
    <xf numFmtId="0" fontId="8" fillId="0" borderId="4" xfId="0" applyFont="1" applyBorder="1" applyAlignment="1">
      <alignment textRotation="90" wrapText="1"/>
    </xf>
    <xf numFmtId="0" fontId="9" fillId="0" borderId="1" xfId="0" applyFont="1" applyBorder="1" applyAlignment="1">
      <alignment vertical="center" textRotation="90" wrapText="1"/>
    </xf>
    <xf numFmtId="0" fontId="8" fillId="0" borderId="6" xfId="0" applyFont="1" applyBorder="1"/>
    <xf numFmtId="0" fontId="8" fillId="0" borderId="6" xfId="0" applyNumberFormat="1" applyFont="1" applyBorder="1" applyAlignment="1">
      <alignment horizontal="right"/>
    </xf>
    <xf numFmtId="12" fontId="8" fillId="0" borderId="6" xfId="0" applyNumberFormat="1" applyFont="1" applyBorder="1" applyAlignment="1">
      <alignment horizontal="right"/>
    </xf>
    <xf numFmtId="0" fontId="8" fillId="0" borderId="6" xfId="0" applyNumberFormat="1" applyFont="1" applyBorder="1"/>
    <xf numFmtId="0" fontId="6" fillId="0" borderId="0" xfId="0" applyFont="1" applyBorder="1"/>
    <xf numFmtId="0" fontId="8" fillId="0" borderId="1" xfId="0" applyFont="1" applyBorder="1"/>
    <xf numFmtId="0" fontId="9" fillId="0" borderId="9" xfId="0" applyFont="1" applyBorder="1" applyAlignment="1">
      <alignment textRotation="90" wrapText="1"/>
    </xf>
    <xf numFmtId="0" fontId="8" fillId="0" borderId="4" xfId="0" applyFont="1" applyBorder="1" applyAlignment="1">
      <alignment vertical="center" textRotation="90" wrapText="1"/>
    </xf>
    <xf numFmtId="0" fontId="10" fillId="0" borderId="0" xfId="0" applyFont="1"/>
    <xf numFmtId="0" fontId="11" fillId="0" borderId="6" xfId="0" applyFont="1" applyBorder="1"/>
    <xf numFmtId="0" fontId="9" fillId="0" borderId="6" xfId="0" applyFont="1" applyBorder="1" applyAlignment="1">
      <alignment vertical="center" wrapText="1"/>
    </xf>
    <xf numFmtId="12" fontId="8" fillId="0" borderId="6" xfId="0" applyNumberFormat="1" applyFont="1" applyBorder="1"/>
    <xf numFmtId="0" fontId="8" fillId="0" borderId="6" xfId="0" applyFont="1" applyBorder="1" applyAlignment="1">
      <alignment wrapText="1"/>
    </xf>
    <xf numFmtId="0" fontId="8" fillId="0" borderId="6" xfId="0" applyFont="1" applyBorder="1" applyAlignment="1"/>
    <xf numFmtId="0" fontId="8" fillId="0" borderId="6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/>
    <xf numFmtId="12" fontId="4" fillId="0" borderId="6" xfId="0" applyNumberFormat="1" applyFont="1" applyBorder="1" applyAlignment="1">
      <alignment vertical="center" wrapText="1"/>
    </xf>
    <xf numFmtId="12" fontId="6" fillId="0" borderId="6" xfId="0" applyNumberFormat="1" applyFont="1" applyBorder="1" applyAlignment="1">
      <alignment horizontal="right"/>
    </xf>
    <xf numFmtId="0" fontId="6" fillId="0" borderId="6" xfId="0" applyNumberFormat="1" applyFont="1" applyBorder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4" fillId="0" borderId="6" xfId="0" applyFont="1" applyBorder="1"/>
    <xf numFmtId="165" fontId="1" fillId="0" borderId="0" xfId="0" applyNumberFormat="1" applyFont="1"/>
    <xf numFmtId="166" fontId="1" fillId="0" borderId="0" xfId="0" applyNumberFormat="1" applyFont="1"/>
    <xf numFmtId="0" fontId="9" fillId="0" borderId="0" xfId="0" applyFont="1" applyBorder="1" applyAlignment="1">
      <alignment textRotation="90" wrapText="1"/>
    </xf>
    <xf numFmtId="0" fontId="8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2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8" fillId="0" borderId="2" xfId="0" applyFont="1" applyBorder="1" applyAlignment="1">
      <alignment textRotation="90" wrapText="1"/>
    </xf>
    <xf numFmtId="0" fontId="2" fillId="0" borderId="6" xfId="0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0" fontId="14" fillId="0" borderId="6" xfId="0" applyFont="1" applyBorder="1"/>
    <xf numFmtId="0" fontId="14" fillId="0" borderId="6" xfId="0" applyNumberFormat="1" applyFont="1" applyBorder="1"/>
    <xf numFmtId="0" fontId="8" fillId="0" borderId="1" xfId="0" applyFont="1" applyBorder="1" applyAlignment="1">
      <alignment textRotation="90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textRotation="90" wrapText="1"/>
    </xf>
    <xf numFmtId="0" fontId="9" fillId="0" borderId="15" xfId="0" applyFont="1" applyBorder="1" applyAlignment="1">
      <alignment textRotation="90" wrapText="1"/>
    </xf>
    <xf numFmtId="0" fontId="9" fillId="0" borderId="17" xfId="0" applyFont="1" applyBorder="1" applyAlignment="1">
      <alignment textRotation="90" wrapText="1"/>
    </xf>
    <xf numFmtId="0" fontId="8" fillId="0" borderId="20" xfId="0" applyNumberFormat="1" applyFont="1" applyBorder="1" applyAlignment="1">
      <alignment textRotation="90" wrapText="1"/>
    </xf>
    <xf numFmtId="0" fontId="9" fillId="0" borderId="19" xfId="0" applyFont="1" applyBorder="1" applyAlignment="1">
      <alignment vertical="center" textRotation="90" wrapText="1"/>
    </xf>
    <xf numFmtId="0" fontId="15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6" xfId="0" applyNumberFormat="1" applyFont="1" applyBorder="1"/>
    <xf numFmtId="0" fontId="1" fillId="0" borderId="6" xfId="0" applyNumberFormat="1" applyFont="1" applyBorder="1"/>
    <xf numFmtId="0" fontId="17" fillId="0" borderId="5" xfId="0" applyFont="1" applyBorder="1"/>
    <xf numFmtId="0" fontId="17" fillId="0" borderId="5" xfId="0" applyFont="1" applyBorder="1" applyAlignment="1">
      <alignment vertical="center" wrapText="1"/>
    </xf>
    <xf numFmtId="1" fontId="17" fillId="0" borderId="5" xfId="0" applyNumberFormat="1" applyFont="1" applyBorder="1" applyAlignment="1">
      <alignment vertical="center" wrapText="1"/>
    </xf>
    <xf numFmtId="12" fontId="17" fillId="0" borderId="5" xfId="0" applyNumberFormat="1" applyFont="1" applyBorder="1"/>
    <xf numFmtId="0" fontId="18" fillId="0" borderId="6" xfId="0" applyFont="1" applyBorder="1" applyAlignment="1">
      <alignment vertical="center" wrapText="1"/>
    </xf>
    <xf numFmtId="0" fontId="17" fillId="0" borderId="6" xfId="0" applyFont="1" applyBorder="1"/>
    <xf numFmtId="0" fontId="17" fillId="0" borderId="6" xfId="0" applyNumberFormat="1" applyFont="1" applyBorder="1" applyAlignment="1">
      <alignment horizontal="right"/>
    </xf>
    <xf numFmtId="12" fontId="18" fillId="0" borderId="6" xfId="0" applyNumberFormat="1" applyFont="1" applyBorder="1" applyAlignment="1">
      <alignment vertical="center" wrapText="1"/>
    </xf>
    <xf numFmtId="0" fontId="18" fillId="0" borderId="6" xfId="0" applyNumberFormat="1" applyFont="1" applyBorder="1" applyAlignment="1">
      <alignment vertical="center" wrapText="1"/>
    </xf>
    <xf numFmtId="12" fontId="17" fillId="0" borderId="6" xfId="0" applyNumberFormat="1" applyFont="1" applyBorder="1" applyAlignment="1">
      <alignment horizontal="right"/>
    </xf>
    <xf numFmtId="0" fontId="17" fillId="0" borderId="6" xfId="0" applyNumberFormat="1" applyFont="1" applyBorder="1"/>
    <xf numFmtId="0" fontId="18" fillId="2" borderId="6" xfId="0" applyFont="1" applyFill="1" applyBorder="1" applyAlignment="1">
      <alignment vertical="center" wrapText="1"/>
    </xf>
    <xf numFmtId="0" fontId="18" fillId="0" borderId="6" xfId="0" applyFont="1" applyBorder="1"/>
    <xf numFmtId="0" fontId="18" fillId="0" borderId="6" xfId="0" applyNumberFormat="1" applyFont="1" applyBorder="1"/>
    <xf numFmtId="0" fontId="6" fillId="0" borderId="6" xfId="0" applyFont="1" applyBorder="1" applyAlignment="1">
      <alignment vertical="center" wrapText="1"/>
    </xf>
    <xf numFmtId="1" fontId="6" fillId="0" borderId="6" xfId="0" applyNumberFormat="1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" fontId="17" fillId="0" borderId="6" xfId="0" applyNumberFormat="1" applyFont="1" applyBorder="1" applyAlignment="1">
      <alignment vertical="center" wrapText="1"/>
    </xf>
    <xf numFmtId="0" fontId="17" fillId="0" borderId="6" xfId="0" applyNumberFormat="1" applyFont="1" applyBorder="1" applyAlignment="1">
      <alignment vertical="center"/>
    </xf>
    <xf numFmtId="0" fontId="17" fillId="0" borderId="6" xfId="0" applyNumberFormat="1" applyFont="1" applyBorder="1" applyAlignment="1">
      <alignment vertical="center" wrapText="1"/>
    </xf>
    <xf numFmtId="12" fontId="17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horizontal="left"/>
    </xf>
    <xf numFmtId="2" fontId="18" fillId="0" borderId="6" xfId="0" applyNumberFormat="1" applyFont="1" applyBorder="1" applyAlignment="1">
      <alignment vertical="center" wrapText="1"/>
    </xf>
    <xf numFmtId="0" fontId="18" fillId="0" borderId="6" xfId="0" applyNumberFormat="1" applyFont="1" applyBorder="1" applyAlignment="1">
      <alignment horizontal="right"/>
    </xf>
    <xf numFmtId="0" fontId="19" fillId="0" borderId="6" xfId="0" applyFont="1" applyBorder="1" applyAlignment="1"/>
    <xf numFmtId="164" fontId="18" fillId="0" borderId="6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left" vertical="top"/>
    </xf>
    <xf numFmtId="0" fontId="8" fillId="0" borderId="15" xfId="0" applyFont="1" applyBorder="1" applyAlignment="1">
      <alignment textRotation="90" wrapText="1"/>
    </xf>
    <xf numFmtId="0" fontId="8" fillId="0" borderId="16" xfId="0" applyFont="1" applyBorder="1" applyAlignment="1">
      <alignment textRotation="90" wrapText="1"/>
    </xf>
    <xf numFmtId="0" fontId="8" fillId="0" borderId="17" xfId="0" applyFont="1" applyBorder="1" applyAlignment="1">
      <alignment textRotation="90" wrapText="1"/>
    </xf>
    <xf numFmtId="0" fontId="9" fillId="0" borderId="16" xfId="0" applyFont="1" applyBorder="1" applyAlignment="1">
      <alignment textRotation="90" wrapText="1"/>
    </xf>
    <xf numFmtId="0" fontId="9" fillId="0" borderId="18" xfId="0" applyFont="1" applyBorder="1" applyAlignment="1">
      <alignment textRotation="90" wrapText="1"/>
    </xf>
    <xf numFmtId="12" fontId="6" fillId="0" borderId="6" xfId="0" applyNumberFormat="1" applyFont="1" applyBorder="1"/>
    <xf numFmtId="12" fontId="17" fillId="0" borderId="6" xfId="0" applyNumberFormat="1" applyFont="1" applyBorder="1"/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vertical="top" wrapText="1"/>
    </xf>
    <xf numFmtId="0" fontId="17" fillId="0" borderId="6" xfId="0" applyFont="1" applyBorder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textRotation="90" wrapText="1"/>
    </xf>
    <xf numFmtId="0" fontId="3" fillId="0" borderId="6" xfId="0" applyFont="1" applyBorder="1" applyAlignment="1">
      <alignment textRotation="90" wrapText="1"/>
    </xf>
    <xf numFmtId="0" fontId="1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textRotation="90" wrapText="1"/>
    </xf>
    <xf numFmtId="0" fontId="4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textRotation="90" wrapText="1"/>
    </xf>
    <xf numFmtId="0" fontId="18" fillId="0" borderId="6" xfId="0" applyFont="1" applyBorder="1" applyAlignment="1">
      <alignment horizontal="left" vertical="center"/>
    </xf>
    <xf numFmtId="16" fontId="17" fillId="0" borderId="6" xfId="0" applyNumberFormat="1" applyFont="1" applyBorder="1" applyAlignment="1">
      <alignment horizontal="right" vertical="center" wrapText="1"/>
    </xf>
    <xf numFmtId="0" fontId="17" fillId="0" borderId="0" xfId="0" applyFont="1" applyBorder="1"/>
    <xf numFmtId="0" fontId="18" fillId="0" borderId="0" xfId="0" applyFont="1" applyBorder="1" applyAlignment="1">
      <alignment vertical="center" wrapText="1"/>
    </xf>
    <xf numFmtId="0" fontId="18" fillId="0" borderId="0" xfId="0" applyFont="1"/>
    <xf numFmtId="0" fontId="18" fillId="0" borderId="0" xfId="0" applyNumberFormat="1" applyFont="1"/>
    <xf numFmtId="0" fontId="17" fillId="0" borderId="0" xfId="0" applyFont="1"/>
    <xf numFmtId="0" fontId="6" fillId="0" borderId="6" xfId="0" applyFont="1" applyBorder="1" applyAlignment="1"/>
    <xf numFmtId="0" fontId="17" fillId="0" borderId="6" xfId="0" applyFont="1" applyBorder="1" applyAlignment="1"/>
    <xf numFmtId="0" fontId="14" fillId="0" borderId="15" xfId="0" applyFont="1" applyBorder="1" applyAlignment="1">
      <alignment textRotation="90" wrapText="1"/>
    </xf>
    <xf numFmtId="0" fontId="14" fillId="0" borderId="19" xfId="0" applyFont="1" applyBorder="1" applyAlignment="1">
      <alignment textRotation="90" wrapText="1"/>
    </xf>
    <xf numFmtId="0" fontId="8" fillId="0" borderId="14" xfId="0" applyFont="1" applyBorder="1" applyAlignment="1">
      <alignment textRotation="90" wrapText="1"/>
    </xf>
    <xf numFmtId="0" fontId="4" fillId="0" borderId="6" xfId="0" applyFont="1" applyBorder="1" applyAlignment="1">
      <alignment horizontal="right" vertical="center" wrapText="1"/>
    </xf>
    <xf numFmtId="12" fontId="15" fillId="0" borderId="6" xfId="0" applyNumberFormat="1" applyFont="1" applyBorder="1" applyAlignment="1">
      <alignment vertical="center" wrapText="1"/>
    </xf>
    <xf numFmtId="1" fontId="4" fillId="0" borderId="6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textRotation="90" wrapText="1"/>
    </xf>
    <xf numFmtId="0" fontId="14" fillId="0" borderId="17" xfId="0" applyFont="1" applyBorder="1" applyAlignment="1">
      <alignment textRotation="90" wrapText="1"/>
    </xf>
    <xf numFmtId="0" fontId="16" fillId="0" borderId="6" xfId="0" applyFont="1" applyBorder="1" applyAlignment="1"/>
    <xf numFmtId="12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vertical="top"/>
    </xf>
    <xf numFmtId="0" fontId="8" fillId="0" borderId="11" xfId="0" applyFont="1" applyBorder="1" applyAlignment="1">
      <alignment textRotation="90" wrapText="1"/>
    </xf>
    <xf numFmtId="0" fontId="9" fillId="0" borderId="19" xfId="0" applyFont="1" applyBorder="1" applyAlignment="1">
      <alignment textRotation="90" wrapText="1"/>
    </xf>
    <xf numFmtId="12" fontId="8" fillId="0" borderId="6" xfId="0" applyNumberFormat="1" applyFont="1" applyBorder="1" applyAlignment="1">
      <alignment vertical="top"/>
    </xf>
    <xf numFmtId="1" fontId="18" fillId="0" borderId="6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left"/>
    </xf>
    <xf numFmtId="0" fontId="16" fillId="0" borderId="6" xfId="0" applyFont="1" applyBorder="1" applyAlignment="1">
      <alignment vertical="center" wrapText="1"/>
    </xf>
    <xf numFmtId="12" fontId="16" fillId="0" borderId="6" xfId="0" applyNumberFormat="1" applyFont="1" applyBorder="1" applyAlignment="1">
      <alignment vertical="center" wrapText="1"/>
    </xf>
    <xf numFmtId="0" fontId="16" fillId="0" borderId="6" xfId="0" applyFont="1" applyBorder="1"/>
    <xf numFmtId="0" fontId="20" fillId="0" borderId="6" xfId="0" applyFont="1" applyBorder="1"/>
    <xf numFmtId="0" fontId="17" fillId="0" borderId="6" xfId="0" applyNumberFormat="1" applyFont="1" applyBorder="1" applyAlignment="1"/>
    <xf numFmtId="0" fontId="19" fillId="0" borderId="6" xfId="0" applyFont="1" applyBorder="1" applyAlignment="1">
      <alignment horizontal="left"/>
    </xf>
    <xf numFmtId="0" fontId="8" fillId="0" borderId="18" xfId="0" applyFont="1" applyBorder="1" applyAlignment="1">
      <alignment textRotation="90" wrapText="1"/>
    </xf>
    <xf numFmtId="0" fontId="19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4" fillId="0" borderId="0" xfId="0" applyFont="1" applyAlignment="1">
      <alignment textRotation="90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6" xfId="0" applyFont="1" applyFill="1" applyBorder="1" applyAlignment="1">
      <alignment horizontal="center" wrapText="1"/>
    </xf>
    <xf numFmtId="0" fontId="0" fillId="0" borderId="6" xfId="0" applyBorder="1"/>
    <xf numFmtId="0" fontId="19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"/>
  <sheetViews>
    <sheetView zoomScale="80" zoomScaleNormal="80" workbookViewId="0">
      <pane xSplit="2" ySplit="7" topLeftCell="C20" activePane="bottomRight" state="frozen"/>
      <selection pane="topRight" activeCell="C1" sqref="C1"/>
      <selection pane="bottomLeft" activeCell="A6" sqref="A6"/>
      <selection pane="bottomRight" activeCell="P37" sqref="P37"/>
    </sheetView>
  </sheetViews>
  <sheetFormatPr defaultColWidth="9.140625" defaultRowHeight="15"/>
  <cols>
    <col min="1" max="1" width="5.28515625" style="1" customWidth="1"/>
    <col min="2" max="2" width="18.140625" style="1" customWidth="1"/>
    <col min="3" max="3" width="7.5703125" style="1" customWidth="1"/>
    <col min="4" max="4" width="8.28515625" style="1" customWidth="1"/>
    <col min="5" max="5" width="9" style="1" customWidth="1"/>
    <col min="6" max="6" width="7.7109375" style="1" customWidth="1"/>
    <col min="7" max="7" width="6.42578125" style="1" customWidth="1"/>
    <col min="8" max="8" width="6.5703125" style="1" customWidth="1"/>
    <col min="9" max="9" width="7" style="1" customWidth="1"/>
    <col min="10" max="10" width="8.28515625" style="2" customWidth="1"/>
    <col min="11" max="11" width="7.85546875" style="1" customWidth="1"/>
    <col min="12" max="12" width="8.140625" style="1" customWidth="1"/>
    <col min="13" max="13" width="9" style="1" customWidth="1"/>
    <col min="14" max="14" width="8.7109375" style="1" customWidth="1"/>
    <col min="15" max="15" width="6.140625" style="1" customWidth="1"/>
    <col min="16" max="16" width="5.140625" style="1" customWidth="1"/>
    <col min="17" max="17" width="0.5703125" style="1" customWidth="1"/>
    <col min="18" max="18" width="8" style="1" customWidth="1"/>
    <col min="19" max="19" width="7.7109375" style="1" customWidth="1"/>
    <col min="20" max="20" width="6.28515625" style="1" customWidth="1"/>
    <col min="21" max="21" width="8" style="1" customWidth="1"/>
    <col min="22" max="22" width="7" style="3" customWidth="1"/>
    <col min="23" max="16384" width="9.140625" style="1"/>
  </cols>
  <sheetData>
    <row r="1" spans="1:25" ht="15.75">
      <c r="A1" s="17"/>
      <c r="B1" s="160" t="s">
        <v>185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25" ht="15.75">
      <c r="A2" s="17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65" t="s">
        <v>211</v>
      </c>
      <c r="X2" s="165"/>
      <c r="Y2" s="165"/>
    </row>
    <row r="3" spans="1:25" ht="15.75">
      <c r="A3" s="17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65" t="s">
        <v>212</v>
      </c>
      <c r="X3" s="165"/>
      <c r="Y3" s="165"/>
    </row>
    <row r="4" spans="1:25" ht="16.5" thickBot="1">
      <c r="A4" s="17"/>
      <c r="B4" s="17"/>
      <c r="C4" s="17"/>
      <c r="D4" s="17"/>
      <c r="E4" s="17"/>
      <c r="F4" s="17"/>
      <c r="G4" s="17"/>
      <c r="H4" s="17"/>
      <c r="I4" s="17"/>
      <c r="J4" s="18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9"/>
      <c r="W4" s="165" t="s">
        <v>213</v>
      </c>
      <c r="X4" s="165"/>
      <c r="Y4" s="165"/>
    </row>
    <row r="5" spans="1:25" ht="19.5" thickBot="1">
      <c r="A5" s="17"/>
      <c r="B5" s="20" t="s">
        <v>44</v>
      </c>
      <c r="C5" s="166" t="s">
        <v>1</v>
      </c>
      <c r="D5" s="167"/>
      <c r="E5" s="167"/>
      <c r="F5" s="167"/>
      <c r="G5" s="168"/>
      <c r="H5" s="166" t="s">
        <v>2</v>
      </c>
      <c r="I5" s="168"/>
      <c r="J5" s="166" t="s">
        <v>3</v>
      </c>
      <c r="K5" s="167"/>
      <c r="L5" s="167"/>
      <c r="M5" s="167"/>
      <c r="N5" s="167"/>
      <c r="O5" s="167"/>
      <c r="P5" s="167"/>
      <c r="Q5" s="168"/>
      <c r="R5" s="166" t="s">
        <v>4</v>
      </c>
      <c r="S5" s="169"/>
      <c r="T5" s="170"/>
      <c r="U5" s="168"/>
      <c r="V5" s="31"/>
      <c r="W5" s="165" t="s">
        <v>214</v>
      </c>
      <c r="X5" s="165"/>
      <c r="Y5" s="165"/>
    </row>
    <row r="6" spans="1:25" ht="114.75" customHeight="1">
      <c r="A6" s="17"/>
      <c r="B6" s="69"/>
      <c r="C6" s="70" t="s">
        <v>189</v>
      </c>
      <c r="D6" s="70" t="s">
        <v>203</v>
      </c>
      <c r="E6" s="70" t="s">
        <v>188</v>
      </c>
      <c r="F6" s="70" t="s">
        <v>190</v>
      </c>
      <c r="G6" s="70" t="s">
        <v>132</v>
      </c>
      <c r="H6" s="71" t="s">
        <v>191</v>
      </c>
      <c r="I6" s="72" t="s">
        <v>72</v>
      </c>
      <c r="J6" s="70" t="s">
        <v>204</v>
      </c>
      <c r="K6" s="158" t="s">
        <v>102</v>
      </c>
      <c r="L6" s="70" t="s">
        <v>180</v>
      </c>
      <c r="M6" s="70" t="s">
        <v>194</v>
      </c>
      <c r="N6" s="70" t="s">
        <v>167</v>
      </c>
      <c r="O6" s="70" t="s">
        <v>181</v>
      </c>
      <c r="P6" s="70" t="s">
        <v>182</v>
      </c>
      <c r="Q6" s="71"/>
      <c r="R6" s="73" t="s">
        <v>172</v>
      </c>
      <c r="S6" s="70" t="s">
        <v>79</v>
      </c>
      <c r="T6" s="70"/>
      <c r="U6" s="74" t="s">
        <v>53</v>
      </c>
      <c r="V6" s="17"/>
    </row>
    <row r="7" spans="1:25" ht="24.75" customHeight="1">
      <c r="A7" s="17"/>
      <c r="B7" s="84" t="s">
        <v>95</v>
      </c>
      <c r="C7" s="95">
        <v>40</v>
      </c>
      <c r="D7" s="95">
        <v>120</v>
      </c>
      <c r="E7" s="96">
        <v>31</v>
      </c>
      <c r="F7" s="95">
        <v>10</v>
      </c>
      <c r="G7" s="95">
        <v>180</v>
      </c>
      <c r="H7" s="95">
        <v>37</v>
      </c>
      <c r="I7" s="95">
        <v>150</v>
      </c>
      <c r="J7" s="95">
        <v>200</v>
      </c>
      <c r="K7" s="95">
        <v>70</v>
      </c>
      <c r="L7" s="95">
        <v>110</v>
      </c>
      <c r="M7" s="95">
        <v>110</v>
      </c>
      <c r="N7" s="95">
        <v>180</v>
      </c>
      <c r="O7" s="95">
        <v>15</v>
      </c>
      <c r="P7" s="95">
        <v>40</v>
      </c>
      <c r="Q7" s="95"/>
      <c r="R7" s="97">
        <v>90</v>
      </c>
      <c r="S7" s="95">
        <v>130</v>
      </c>
      <c r="T7" s="98"/>
      <c r="U7" s="99"/>
      <c r="V7" s="17"/>
    </row>
    <row r="8" spans="1:25" ht="15.75">
      <c r="A8" s="17"/>
      <c r="B8" s="100" t="s">
        <v>96</v>
      </c>
      <c r="C8" s="100"/>
      <c r="D8" s="83"/>
      <c r="E8" s="83"/>
      <c r="F8" s="83"/>
      <c r="G8" s="83"/>
      <c r="H8" s="83"/>
      <c r="I8" s="83"/>
      <c r="J8" s="83"/>
      <c r="K8" s="95">
        <v>65</v>
      </c>
      <c r="L8" s="83"/>
      <c r="M8" s="83"/>
      <c r="N8" s="83"/>
      <c r="O8" s="83"/>
      <c r="P8" s="83"/>
      <c r="Q8" s="83"/>
      <c r="R8" s="92"/>
      <c r="S8" s="83"/>
      <c r="T8" s="83"/>
      <c r="U8" s="84">
        <f t="shared" ref="U8:U38" si="0">SUM(C8:T8)</f>
        <v>65</v>
      </c>
      <c r="V8" s="17"/>
      <c r="W8" s="5"/>
    </row>
    <row r="9" spans="1:25" ht="15.75">
      <c r="A9" s="17"/>
      <c r="B9" s="148" t="s">
        <v>100</v>
      </c>
      <c r="C9" s="148"/>
      <c r="D9" s="83"/>
      <c r="E9" s="83"/>
      <c r="F9" s="83"/>
      <c r="G9" s="83"/>
      <c r="H9" s="83"/>
      <c r="I9" s="83"/>
      <c r="J9" s="83">
        <v>30</v>
      </c>
      <c r="K9" s="149"/>
      <c r="L9" s="83"/>
      <c r="M9" s="83"/>
      <c r="N9" s="83"/>
      <c r="O9" s="83"/>
      <c r="P9" s="83"/>
      <c r="Q9" s="83"/>
      <c r="R9" s="92"/>
      <c r="S9" s="83"/>
      <c r="T9" s="83"/>
      <c r="U9" s="84">
        <f>SUM(C9:T9)</f>
        <v>30</v>
      </c>
      <c r="V9" s="17"/>
      <c r="W9" s="5"/>
    </row>
    <row r="10" spans="1:25" ht="31.5">
      <c r="A10" s="17"/>
      <c r="B10" s="83" t="s">
        <v>8</v>
      </c>
      <c r="C10" s="100"/>
      <c r="D10" s="83">
        <v>2</v>
      </c>
      <c r="E10" s="83">
        <v>6</v>
      </c>
      <c r="F10" s="83"/>
      <c r="G10" s="83"/>
      <c r="H10" s="83"/>
      <c r="I10" s="83"/>
      <c r="J10" s="83">
        <v>2</v>
      </c>
      <c r="K10" s="149"/>
      <c r="L10" s="83">
        <v>2</v>
      </c>
      <c r="M10" s="83">
        <v>2</v>
      </c>
      <c r="N10" s="83"/>
      <c r="O10" s="83"/>
      <c r="P10" s="83"/>
      <c r="Q10" s="83"/>
      <c r="R10" s="92">
        <v>2</v>
      </c>
      <c r="S10" s="83"/>
      <c r="T10" s="83"/>
      <c r="U10" s="84">
        <f t="shared" si="0"/>
        <v>16</v>
      </c>
      <c r="V10" s="17"/>
      <c r="W10" s="5"/>
    </row>
    <row r="11" spans="1:25" ht="15.75">
      <c r="A11" s="17"/>
      <c r="B11" s="83" t="s">
        <v>9</v>
      </c>
      <c r="C11" s="100"/>
      <c r="D11" s="83"/>
      <c r="E11" s="83"/>
      <c r="F11" s="83"/>
      <c r="G11" s="83"/>
      <c r="H11" s="83"/>
      <c r="I11" s="83"/>
      <c r="J11" s="83">
        <v>3</v>
      </c>
      <c r="K11" s="149"/>
      <c r="L11" s="83"/>
      <c r="M11" s="83"/>
      <c r="N11" s="83"/>
      <c r="O11" s="83"/>
      <c r="P11" s="83"/>
      <c r="Q11" s="83"/>
      <c r="R11" s="92">
        <v>4</v>
      </c>
      <c r="S11" s="83"/>
      <c r="T11" s="83"/>
      <c r="U11" s="84">
        <f t="shared" si="0"/>
        <v>7</v>
      </c>
      <c r="V11" s="17"/>
      <c r="W11" s="5"/>
    </row>
    <row r="12" spans="1:25" ht="15.75">
      <c r="A12" s="17"/>
      <c r="B12" s="83" t="s">
        <v>10</v>
      </c>
      <c r="C12" s="100"/>
      <c r="D12" s="83"/>
      <c r="E12" s="83"/>
      <c r="F12" s="83"/>
      <c r="G12" s="83"/>
      <c r="H12" s="83"/>
      <c r="I12" s="83"/>
      <c r="J12" s="83"/>
      <c r="K12" s="149"/>
      <c r="L12" s="83">
        <v>20</v>
      </c>
      <c r="M12" s="83"/>
      <c r="N12" s="83"/>
      <c r="O12" s="83"/>
      <c r="P12" s="83"/>
      <c r="Q12" s="83"/>
      <c r="R12" s="92">
        <v>20</v>
      </c>
      <c r="S12" s="83"/>
      <c r="T12" s="83"/>
      <c r="U12" s="84">
        <f t="shared" si="0"/>
        <v>40</v>
      </c>
      <c r="V12" s="17"/>
      <c r="W12" s="5"/>
    </row>
    <row r="13" spans="1:25" ht="15.75">
      <c r="A13" s="17"/>
      <c r="B13" s="83" t="s">
        <v>11</v>
      </c>
      <c r="C13" s="100"/>
      <c r="D13" s="83"/>
      <c r="E13" s="83"/>
      <c r="F13" s="83"/>
      <c r="G13" s="83"/>
      <c r="H13" s="83"/>
      <c r="I13" s="83"/>
      <c r="J13" s="83"/>
      <c r="K13" s="149"/>
      <c r="L13" s="83"/>
      <c r="M13" s="83">
        <v>10</v>
      </c>
      <c r="N13" s="83"/>
      <c r="O13" s="83"/>
      <c r="P13" s="83"/>
      <c r="Q13" s="83"/>
      <c r="R13" s="92"/>
      <c r="S13" s="83"/>
      <c r="T13" s="83"/>
      <c r="U13" s="84">
        <f t="shared" si="0"/>
        <v>10</v>
      </c>
      <c r="V13" s="17"/>
      <c r="W13" s="5"/>
    </row>
    <row r="14" spans="1:25" ht="15.75">
      <c r="A14" s="17"/>
      <c r="B14" s="83" t="s">
        <v>31</v>
      </c>
      <c r="C14" s="100"/>
      <c r="D14" s="83"/>
      <c r="E14" s="83"/>
      <c r="F14" s="83"/>
      <c r="G14" s="83"/>
      <c r="H14" s="83"/>
      <c r="I14" s="83"/>
      <c r="J14" s="83"/>
      <c r="K14" s="149"/>
      <c r="L14" s="83"/>
      <c r="M14" s="83"/>
      <c r="N14" s="83"/>
      <c r="O14" s="83"/>
      <c r="P14" s="83"/>
      <c r="Q14" s="83"/>
      <c r="R14" s="92"/>
      <c r="S14" s="83"/>
      <c r="T14" s="83"/>
      <c r="U14" s="84">
        <f t="shared" si="0"/>
        <v>0</v>
      </c>
      <c r="V14" s="17"/>
      <c r="W14" s="6"/>
    </row>
    <row r="15" spans="1:25" ht="15.75">
      <c r="A15" s="17"/>
      <c r="B15" s="83" t="s">
        <v>164</v>
      </c>
      <c r="C15" s="154"/>
      <c r="D15" s="83"/>
      <c r="E15" s="83"/>
      <c r="F15" s="83"/>
      <c r="G15" s="83"/>
      <c r="H15" s="83"/>
      <c r="I15" s="83"/>
      <c r="J15" s="83"/>
      <c r="K15" s="149"/>
      <c r="L15" s="83"/>
      <c r="M15" s="83"/>
      <c r="N15" s="83"/>
      <c r="O15" s="83"/>
      <c r="P15" s="83"/>
      <c r="Q15" s="83"/>
      <c r="R15" s="92"/>
      <c r="S15" s="83"/>
      <c r="T15" s="83"/>
      <c r="U15" s="84">
        <f>SUM(S15:T15)</f>
        <v>0</v>
      </c>
      <c r="V15" s="17"/>
      <c r="W15" s="6"/>
    </row>
    <row r="16" spans="1:25" ht="15.75">
      <c r="A16" s="17"/>
      <c r="B16" s="100" t="s">
        <v>61</v>
      </c>
      <c r="C16" s="100">
        <v>40</v>
      </c>
      <c r="D16" s="83"/>
      <c r="E16" s="83"/>
      <c r="F16" s="83"/>
      <c r="G16" s="83"/>
      <c r="H16" s="83"/>
      <c r="I16" s="101"/>
      <c r="J16" s="83"/>
      <c r="K16" s="149"/>
      <c r="L16" s="83"/>
      <c r="M16" s="83"/>
      <c r="N16" s="83"/>
      <c r="O16" s="83"/>
      <c r="P16" s="83"/>
      <c r="Q16" s="83"/>
      <c r="R16" s="92">
        <v>10</v>
      </c>
      <c r="S16" s="83"/>
      <c r="T16" s="83"/>
      <c r="U16" s="84">
        <f t="shared" si="0"/>
        <v>50</v>
      </c>
      <c r="V16" s="17"/>
    </row>
    <row r="17" spans="1:22" ht="15.75">
      <c r="A17" s="17"/>
      <c r="B17" s="100" t="s">
        <v>79</v>
      </c>
      <c r="C17" s="100"/>
      <c r="D17" s="83"/>
      <c r="E17" s="83"/>
      <c r="F17" s="83"/>
      <c r="G17" s="83"/>
      <c r="H17" s="83"/>
      <c r="I17" s="83"/>
      <c r="J17" s="83"/>
      <c r="K17" s="149"/>
      <c r="L17" s="83"/>
      <c r="M17" s="83"/>
      <c r="N17" s="83"/>
      <c r="O17" s="83"/>
      <c r="P17" s="83"/>
      <c r="Q17" s="83"/>
      <c r="R17" s="92"/>
      <c r="S17" s="83">
        <v>130</v>
      </c>
      <c r="T17" s="83"/>
      <c r="U17" s="84">
        <f t="shared" si="0"/>
        <v>130</v>
      </c>
      <c r="V17" s="17"/>
    </row>
    <row r="18" spans="1:22" ht="15.75">
      <c r="A18" s="17"/>
      <c r="B18" s="163" t="s">
        <v>62</v>
      </c>
      <c r="C18" s="163"/>
      <c r="D18" s="83"/>
      <c r="E18" s="83"/>
      <c r="F18" s="83"/>
      <c r="G18" s="83"/>
      <c r="H18" s="83"/>
      <c r="I18" s="83"/>
      <c r="J18" s="83"/>
      <c r="K18" s="149"/>
      <c r="L18" s="83"/>
      <c r="M18" s="83"/>
      <c r="N18" s="83"/>
      <c r="O18" s="83"/>
      <c r="P18" s="83"/>
      <c r="Q18" s="83"/>
      <c r="R18" s="92">
        <v>40</v>
      </c>
      <c r="S18" s="83"/>
      <c r="T18" s="83"/>
      <c r="U18" s="84">
        <f t="shared" si="0"/>
        <v>40</v>
      </c>
      <c r="V18" s="17"/>
    </row>
    <row r="19" spans="1:22" ht="15.75">
      <c r="A19" s="17"/>
      <c r="B19" s="100" t="s">
        <v>63</v>
      </c>
      <c r="C19" s="100"/>
      <c r="D19" s="83">
        <v>30</v>
      </c>
      <c r="E19" s="83"/>
      <c r="F19" s="83"/>
      <c r="G19" s="83"/>
      <c r="H19" s="83"/>
      <c r="I19" s="83"/>
      <c r="J19" s="83"/>
      <c r="K19" s="149"/>
      <c r="L19" s="83"/>
      <c r="M19" s="83"/>
      <c r="N19" s="83"/>
      <c r="O19" s="83"/>
      <c r="P19" s="83"/>
      <c r="Q19" s="83"/>
      <c r="R19" s="92"/>
      <c r="S19" s="83"/>
      <c r="T19" s="83"/>
      <c r="U19" s="84">
        <f t="shared" si="0"/>
        <v>30</v>
      </c>
      <c r="V19" s="17"/>
    </row>
    <row r="20" spans="1:22" ht="15.75">
      <c r="A20" s="17"/>
      <c r="B20" s="100" t="s">
        <v>97</v>
      </c>
      <c r="C20" s="100"/>
      <c r="D20" s="83"/>
      <c r="E20" s="83"/>
      <c r="F20" s="83"/>
      <c r="G20" s="83"/>
      <c r="H20" s="83"/>
      <c r="I20" s="83"/>
      <c r="J20" s="83">
        <v>8</v>
      </c>
      <c r="K20" s="149"/>
      <c r="L20" s="83"/>
      <c r="M20" s="83"/>
      <c r="N20" s="83"/>
      <c r="O20" s="83"/>
      <c r="P20" s="83"/>
      <c r="Q20" s="83"/>
      <c r="R20" s="102"/>
      <c r="S20" s="83"/>
      <c r="T20" s="83"/>
      <c r="U20" s="85">
        <f t="shared" si="0"/>
        <v>8</v>
      </c>
      <c r="V20" s="17"/>
    </row>
    <row r="21" spans="1:22" ht="15.75">
      <c r="A21" s="17"/>
      <c r="B21" s="100" t="s">
        <v>98</v>
      </c>
      <c r="C21" s="100"/>
      <c r="D21" s="83"/>
      <c r="E21" s="83"/>
      <c r="F21" s="83"/>
      <c r="G21" s="83"/>
      <c r="H21" s="83"/>
      <c r="I21" s="83"/>
      <c r="J21" s="83"/>
      <c r="K21" s="149"/>
      <c r="L21" s="83"/>
      <c r="M21" s="83"/>
      <c r="N21" s="83"/>
      <c r="O21" s="83"/>
      <c r="P21" s="83"/>
      <c r="Q21" s="83"/>
      <c r="R21" s="102"/>
      <c r="S21" s="83"/>
      <c r="T21" s="83"/>
      <c r="U21" s="85">
        <f t="shared" si="0"/>
        <v>0</v>
      </c>
      <c r="V21" s="17"/>
    </row>
    <row r="22" spans="1:22" ht="15.75">
      <c r="A22" s="17"/>
      <c r="B22" s="148" t="s">
        <v>69</v>
      </c>
      <c r="C22" s="148"/>
      <c r="D22" s="83"/>
      <c r="E22" s="83"/>
      <c r="F22" s="83"/>
      <c r="G22" s="83">
        <v>7</v>
      </c>
      <c r="H22" s="83"/>
      <c r="I22" s="83"/>
      <c r="J22" s="83"/>
      <c r="K22" s="149"/>
      <c r="L22" s="114"/>
      <c r="M22" s="83"/>
      <c r="N22" s="83">
        <v>7</v>
      </c>
      <c r="O22" s="83"/>
      <c r="P22" s="83"/>
      <c r="Q22" s="83"/>
      <c r="R22" s="102">
        <v>8</v>
      </c>
      <c r="S22" s="83"/>
      <c r="T22" s="83"/>
      <c r="U22" s="85">
        <f>SUM(C22:T22)</f>
        <v>22</v>
      </c>
      <c r="V22" s="17"/>
    </row>
    <row r="23" spans="1:22" ht="15.75">
      <c r="A23" s="17"/>
      <c r="B23" s="148" t="s">
        <v>78</v>
      </c>
      <c r="C23" s="148"/>
      <c r="D23" s="83"/>
      <c r="E23" s="83"/>
      <c r="F23" s="83"/>
      <c r="G23" s="83"/>
      <c r="H23" s="83"/>
      <c r="I23" s="83"/>
      <c r="J23" s="83"/>
      <c r="K23" s="149"/>
      <c r="L23" s="114"/>
      <c r="M23" s="83"/>
      <c r="N23" s="83"/>
      <c r="O23" s="83"/>
      <c r="P23" s="83"/>
      <c r="Q23" s="83"/>
      <c r="R23" s="102">
        <v>30</v>
      </c>
      <c r="S23" s="83"/>
      <c r="T23" s="83"/>
      <c r="U23" s="85">
        <f>SUM(C23:T23)</f>
        <v>30</v>
      </c>
      <c r="V23" s="17"/>
    </row>
    <row r="24" spans="1:22" ht="15.75">
      <c r="A24" s="17"/>
      <c r="B24" s="156" t="s">
        <v>68</v>
      </c>
      <c r="C24" s="156"/>
      <c r="D24" s="83"/>
      <c r="E24" s="83"/>
      <c r="F24" s="83"/>
      <c r="G24" s="83"/>
      <c r="H24" s="83"/>
      <c r="I24" s="83"/>
      <c r="J24" s="83"/>
      <c r="K24" s="149"/>
      <c r="L24" s="114"/>
      <c r="M24" s="83"/>
      <c r="N24" s="83">
        <v>23</v>
      </c>
      <c r="O24" s="83"/>
      <c r="P24" s="83"/>
      <c r="Q24" s="83"/>
      <c r="R24" s="102"/>
      <c r="S24" s="83"/>
      <c r="T24" s="83"/>
      <c r="U24" s="85">
        <f>SUM(C24:T24)</f>
        <v>23</v>
      </c>
      <c r="V24" s="17"/>
    </row>
    <row r="25" spans="1:22" ht="15.75">
      <c r="A25" s="17"/>
      <c r="B25" s="148" t="s">
        <v>74</v>
      </c>
      <c r="C25" s="148"/>
      <c r="D25" s="83"/>
      <c r="E25" s="83"/>
      <c r="F25" s="83"/>
      <c r="G25" s="83"/>
      <c r="H25" s="83"/>
      <c r="I25" s="83"/>
      <c r="J25" s="83">
        <v>60</v>
      </c>
      <c r="K25" s="149"/>
      <c r="L25" s="83">
        <v>120</v>
      </c>
      <c r="M25" s="83"/>
      <c r="N25" s="83"/>
      <c r="O25" s="83"/>
      <c r="P25" s="83"/>
      <c r="Q25" s="83"/>
      <c r="R25" s="102"/>
      <c r="S25" s="83"/>
      <c r="T25" s="83"/>
      <c r="U25" s="85">
        <f>SUM(C25:T25)</f>
        <v>180</v>
      </c>
      <c r="V25" s="17"/>
    </row>
    <row r="26" spans="1:22" ht="15.75">
      <c r="A26" s="17"/>
      <c r="B26" s="148" t="s">
        <v>75</v>
      </c>
      <c r="C26" s="148"/>
      <c r="D26" s="83"/>
      <c r="E26" s="83"/>
      <c r="F26" s="83"/>
      <c r="G26" s="83"/>
      <c r="H26" s="83"/>
      <c r="I26" s="83"/>
      <c r="J26" s="83">
        <v>60</v>
      </c>
      <c r="K26" s="149"/>
      <c r="L26" s="83">
        <v>120</v>
      </c>
      <c r="M26" s="83"/>
      <c r="N26" s="83"/>
      <c r="O26" s="83"/>
      <c r="P26" s="83"/>
      <c r="Q26" s="83"/>
      <c r="R26" s="102"/>
      <c r="S26" s="83"/>
      <c r="T26" s="83"/>
      <c r="U26" s="85">
        <f>SUM(C26:T26)</f>
        <v>180</v>
      </c>
      <c r="V26" s="17"/>
    </row>
    <row r="27" spans="1:22" ht="15.75">
      <c r="A27" s="17"/>
      <c r="B27" s="148" t="s">
        <v>76</v>
      </c>
      <c r="C27" s="148"/>
      <c r="D27" s="83"/>
      <c r="E27" s="83"/>
      <c r="F27" s="83"/>
      <c r="G27" s="104"/>
      <c r="H27" s="83"/>
      <c r="I27" s="83"/>
      <c r="J27" s="147">
        <v>60</v>
      </c>
      <c r="K27" s="149"/>
      <c r="L27" s="83">
        <v>120</v>
      </c>
      <c r="M27" s="83"/>
      <c r="N27" s="83"/>
      <c r="O27" s="83"/>
      <c r="P27" s="83"/>
      <c r="Q27" s="83"/>
      <c r="R27" s="102"/>
      <c r="S27" s="83"/>
      <c r="T27" s="83"/>
      <c r="U27" s="85">
        <f t="shared" si="0"/>
        <v>180</v>
      </c>
      <c r="V27" s="17"/>
    </row>
    <row r="28" spans="1:22" ht="15.75">
      <c r="A28" s="17"/>
      <c r="B28" s="103" t="s">
        <v>77</v>
      </c>
      <c r="C28" s="103"/>
      <c r="D28" s="86"/>
      <c r="E28" s="86"/>
      <c r="F28" s="86"/>
      <c r="G28" s="86"/>
      <c r="H28" s="86"/>
      <c r="I28" s="86"/>
      <c r="J28" s="86">
        <v>60</v>
      </c>
      <c r="K28" s="150"/>
      <c r="L28" s="86">
        <v>140</v>
      </c>
      <c r="M28" s="86"/>
      <c r="N28" s="86"/>
      <c r="O28" s="86"/>
      <c r="P28" s="86"/>
      <c r="Q28" s="86"/>
      <c r="R28" s="102"/>
      <c r="S28" s="86"/>
      <c r="T28" s="86"/>
      <c r="U28" s="85">
        <f t="shared" si="0"/>
        <v>200</v>
      </c>
      <c r="V28" s="17"/>
    </row>
    <row r="29" spans="1:22" ht="15.75">
      <c r="A29" s="17"/>
      <c r="B29" s="148" t="s">
        <v>65</v>
      </c>
      <c r="C29" s="148"/>
      <c r="D29" s="83"/>
      <c r="E29" s="83"/>
      <c r="F29" s="83"/>
      <c r="G29" s="83"/>
      <c r="H29" s="83"/>
      <c r="I29" s="83"/>
      <c r="J29" s="83">
        <v>10</v>
      </c>
      <c r="K29" s="149"/>
      <c r="L29" s="83"/>
      <c r="M29" s="83">
        <v>10</v>
      </c>
      <c r="N29" s="83"/>
      <c r="O29" s="83"/>
      <c r="P29" s="83"/>
      <c r="Q29" s="83"/>
      <c r="R29" s="92"/>
      <c r="S29" s="83"/>
      <c r="T29" s="83"/>
      <c r="U29" s="85">
        <f t="shared" si="0"/>
        <v>20</v>
      </c>
      <c r="V29" s="17"/>
    </row>
    <row r="30" spans="1:22" ht="15.75">
      <c r="A30" s="17"/>
      <c r="B30" s="148" t="s">
        <v>66</v>
      </c>
      <c r="C30" s="148"/>
      <c r="D30" s="83"/>
      <c r="E30" s="83"/>
      <c r="F30" s="83"/>
      <c r="G30" s="83"/>
      <c r="H30" s="83"/>
      <c r="I30" s="83"/>
      <c r="J30" s="83">
        <v>10</v>
      </c>
      <c r="K30" s="149"/>
      <c r="L30" s="83"/>
      <c r="M30" s="83"/>
      <c r="N30" s="83"/>
      <c r="O30" s="83"/>
      <c r="P30" s="83"/>
      <c r="Q30" s="83"/>
      <c r="R30" s="92"/>
      <c r="S30" s="83"/>
      <c r="T30" s="83"/>
      <c r="U30" s="89">
        <f t="shared" si="0"/>
        <v>10</v>
      </c>
      <c r="V30" s="17"/>
    </row>
    <row r="31" spans="1:22" ht="15.75">
      <c r="A31" s="17"/>
      <c r="B31" s="148" t="s">
        <v>99</v>
      </c>
      <c r="C31" s="148"/>
      <c r="D31" s="83"/>
      <c r="E31" s="83"/>
      <c r="F31" s="83"/>
      <c r="G31" s="83"/>
      <c r="H31" s="83"/>
      <c r="I31" s="83"/>
      <c r="J31" s="83"/>
      <c r="K31" s="149"/>
      <c r="L31" s="83"/>
      <c r="M31" s="83">
        <v>100</v>
      </c>
      <c r="N31" s="83"/>
      <c r="O31" s="83"/>
      <c r="P31" s="83"/>
      <c r="Q31" s="83"/>
      <c r="R31" s="92"/>
      <c r="S31" s="83"/>
      <c r="T31" s="83"/>
      <c r="U31" s="89">
        <f t="shared" si="0"/>
        <v>100</v>
      </c>
      <c r="V31" s="17"/>
    </row>
    <row r="32" spans="1:22" ht="15.75">
      <c r="A32" s="17"/>
      <c r="B32" s="163"/>
      <c r="C32" s="163"/>
      <c r="D32" s="83"/>
      <c r="E32" s="83"/>
      <c r="F32" s="83"/>
      <c r="G32" s="83"/>
      <c r="H32" s="83"/>
      <c r="I32" s="83"/>
      <c r="J32" s="83"/>
      <c r="K32" s="149"/>
      <c r="L32" s="83"/>
      <c r="M32" s="83"/>
      <c r="N32" s="83"/>
      <c r="O32" s="83"/>
      <c r="P32" s="83"/>
      <c r="Q32" s="83"/>
      <c r="R32" s="92"/>
      <c r="S32" s="83"/>
      <c r="T32" s="83"/>
      <c r="U32" s="89">
        <f t="shared" si="0"/>
        <v>0</v>
      </c>
      <c r="V32" s="17"/>
    </row>
    <row r="33" spans="1:22" ht="15.75">
      <c r="A33" s="17"/>
      <c r="B33" s="163" t="s">
        <v>72</v>
      </c>
      <c r="C33" s="163"/>
      <c r="D33" s="83"/>
      <c r="E33" s="83"/>
      <c r="F33" s="83"/>
      <c r="G33" s="83"/>
      <c r="H33" s="83"/>
      <c r="I33" s="83">
        <v>150</v>
      </c>
      <c r="J33" s="83"/>
      <c r="K33" s="149"/>
      <c r="L33" s="83"/>
      <c r="M33" s="83"/>
      <c r="N33" s="83"/>
      <c r="O33" s="83"/>
      <c r="P33" s="83"/>
      <c r="Q33" s="83"/>
      <c r="R33" s="92"/>
      <c r="S33" s="83"/>
      <c r="T33" s="83"/>
      <c r="U33" s="89">
        <f t="shared" si="0"/>
        <v>150</v>
      </c>
      <c r="V33" s="17"/>
    </row>
    <row r="34" spans="1:22" ht="15.75">
      <c r="A34" s="17"/>
      <c r="B34" s="163" t="s">
        <v>90</v>
      </c>
      <c r="C34" s="163"/>
      <c r="D34" s="83"/>
      <c r="E34" s="83"/>
      <c r="F34" s="83"/>
      <c r="G34" s="83"/>
      <c r="H34" s="83">
        <v>37</v>
      </c>
      <c r="I34" s="83"/>
      <c r="J34" s="83"/>
      <c r="K34" s="149"/>
      <c r="L34" s="83"/>
      <c r="M34" s="83"/>
      <c r="N34" s="83"/>
      <c r="O34" s="83"/>
      <c r="P34" s="83"/>
      <c r="Q34" s="83"/>
      <c r="R34" s="92"/>
      <c r="S34" s="83"/>
      <c r="T34" s="83"/>
      <c r="U34" s="89">
        <f t="shared" si="0"/>
        <v>37</v>
      </c>
      <c r="V34" s="17"/>
    </row>
    <row r="35" spans="1:22" ht="15.75">
      <c r="A35" s="17"/>
      <c r="B35" s="163" t="s">
        <v>70</v>
      </c>
      <c r="C35" s="163"/>
      <c r="D35" s="83"/>
      <c r="E35" s="83"/>
      <c r="F35" s="83"/>
      <c r="G35" s="83">
        <v>1</v>
      </c>
      <c r="H35" s="83"/>
      <c r="I35" s="83"/>
      <c r="J35" s="83"/>
      <c r="K35" s="149"/>
      <c r="L35" s="83"/>
      <c r="M35" s="83"/>
      <c r="N35" s="83"/>
      <c r="O35" s="83"/>
      <c r="P35" s="83"/>
      <c r="Q35" s="83"/>
      <c r="R35" s="92"/>
      <c r="S35" s="83"/>
      <c r="T35" s="83"/>
      <c r="U35" s="89">
        <f t="shared" si="0"/>
        <v>1</v>
      </c>
      <c r="V35" s="17"/>
    </row>
    <row r="36" spans="1:22" ht="15.75">
      <c r="A36" s="17"/>
      <c r="B36" s="163" t="s">
        <v>87</v>
      </c>
      <c r="C36" s="163"/>
      <c r="D36" s="83"/>
      <c r="E36" s="83">
        <v>25</v>
      </c>
      <c r="F36" s="83">
        <v>10</v>
      </c>
      <c r="G36" s="83"/>
      <c r="H36" s="83"/>
      <c r="I36" s="83"/>
      <c r="J36" s="83"/>
      <c r="K36" s="149">
        <v>10</v>
      </c>
      <c r="L36" s="83"/>
      <c r="M36" s="83"/>
      <c r="N36" s="83"/>
      <c r="O36" s="83">
        <v>15</v>
      </c>
      <c r="P36" s="83"/>
      <c r="Q36" s="83"/>
      <c r="R36" s="92"/>
      <c r="S36" s="83"/>
      <c r="T36" s="83"/>
      <c r="U36" s="89">
        <f t="shared" si="0"/>
        <v>60</v>
      </c>
      <c r="V36" s="17"/>
    </row>
    <row r="37" spans="1:22" ht="15.75">
      <c r="A37" s="17"/>
      <c r="B37" s="163" t="s">
        <v>87</v>
      </c>
      <c r="C37" s="163"/>
      <c r="D37" s="83"/>
      <c r="E37" s="83"/>
      <c r="F37" s="83"/>
      <c r="G37" s="83"/>
      <c r="H37" s="83"/>
      <c r="I37" s="83"/>
      <c r="J37" s="83"/>
      <c r="K37" s="149"/>
      <c r="L37" s="83"/>
      <c r="M37" s="83"/>
      <c r="N37" s="83"/>
      <c r="O37" s="83"/>
      <c r="P37" s="83">
        <v>37.5</v>
      </c>
      <c r="Q37" s="83"/>
      <c r="R37" s="92"/>
      <c r="S37" s="83"/>
      <c r="T37" s="83"/>
      <c r="U37" s="89">
        <f t="shared" si="0"/>
        <v>37.5</v>
      </c>
      <c r="V37" s="17"/>
    </row>
    <row r="38" spans="1:22" ht="15.75">
      <c r="A38" s="17"/>
      <c r="B38" s="163" t="s">
        <v>73</v>
      </c>
      <c r="C38" s="163"/>
      <c r="D38" s="83">
        <v>0.8</v>
      </c>
      <c r="E38" s="83"/>
      <c r="F38" s="83"/>
      <c r="G38" s="83"/>
      <c r="H38" s="83"/>
      <c r="I38" s="83"/>
      <c r="J38" s="83">
        <v>1.1000000000000001</v>
      </c>
      <c r="K38" s="149">
        <v>1</v>
      </c>
      <c r="L38" s="83">
        <v>0.5</v>
      </c>
      <c r="M38" s="83">
        <v>0.4</v>
      </c>
      <c r="N38" s="83"/>
      <c r="O38" s="83"/>
      <c r="P38" s="83"/>
      <c r="Q38" s="83"/>
      <c r="R38" s="92">
        <v>0.2</v>
      </c>
      <c r="S38" s="83"/>
      <c r="T38" s="83"/>
      <c r="U38" s="89">
        <f t="shared" si="0"/>
        <v>4</v>
      </c>
      <c r="V38" s="17"/>
    </row>
    <row r="39" spans="1:22" ht="15.75">
      <c r="A39" s="17"/>
      <c r="B39" s="164" t="s">
        <v>110</v>
      </c>
      <c r="C39" s="164"/>
      <c r="D39" s="83"/>
      <c r="E39" s="83"/>
      <c r="F39" s="83"/>
      <c r="G39" s="83"/>
      <c r="H39" s="83"/>
      <c r="I39" s="83"/>
      <c r="J39" s="83"/>
      <c r="K39" s="149"/>
      <c r="L39" s="83"/>
      <c r="M39" s="83"/>
      <c r="N39" s="83"/>
      <c r="O39" s="83"/>
      <c r="P39" s="83"/>
      <c r="Q39" s="83"/>
      <c r="R39" s="92">
        <v>0.5</v>
      </c>
      <c r="S39" s="83"/>
      <c r="T39" s="83"/>
      <c r="U39" s="89">
        <f>SUM(R39:T39)</f>
        <v>0.5</v>
      </c>
      <c r="V39" s="17"/>
    </row>
    <row r="40" spans="1:22" ht="15.75">
      <c r="A40" s="17"/>
      <c r="B40" s="105" t="s">
        <v>60</v>
      </c>
      <c r="C40" s="105"/>
      <c r="D40" s="83"/>
      <c r="E40" s="83"/>
      <c r="F40" s="83"/>
      <c r="G40" s="83"/>
      <c r="H40" s="83"/>
      <c r="I40" s="83"/>
      <c r="J40" s="83"/>
      <c r="K40" s="149"/>
      <c r="L40" s="83"/>
      <c r="M40" s="83"/>
      <c r="N40" s="83"/>
      <c r="O40" s="83"/>
      <c r="P40" s="83"/>
      <c r="Q40" s="83"/>
      <c r="R40" s="92"/>
      <c r="S40" s="83"/>
      <c r="T40" s="83"/>
      <c r="U40" s="89">
        <f>U12+U15+U17</f>
        <v>170</v>
      </c>
      <c r="V40" s="17"/>
    </row>
    <row r="41" spans="1:22" ht="15.75">
      <c r="A41" s="17"/>
      <c r="B41" s="91" t="s">
        <v>160</v>
      </c>
      <c r="C41" s="91"/>
      <c r="D41" s="91"/>
      <c r="E41" s="91"/>
      <c r="F41" s="91"/>
      <c r="G41" s="91"/>
      <c r="H41" s="91"/>
      <c r="I41" s="91"/>
      <c r="J41" s="92"/>
      <c r="K41" s="151"/>
      <c r="L41" s="91"/>
      <c r="M41" s="91"/>
      <c r="N41" s="91"/>
      <c r="O41" s="91"/>
      <c r="P41" s="91"/>
      <c r="Q41" s="91"/>
      <c r="R41" s="91"/>
      <c r="S41" s="91"/>
      <c r="T41" s="91"/>
      <c r="U41" s="91">
        <f>U19+U20+U21</f>
        <v>38</v>
      </c>
      <c r="V41" s="19"/>
    </row>
    <row r="42" spans="1:22" ht="15.75">
      <c r="B42" s="121" t="s">
        <v>161</v>
      </c>
      <c r="C42" s="118"/>
      <c r="D42" s="118"/>
      <c r="E42" s="118"/>
      <c r="F42" s="7"/>
      <c r="G42" s="7"/>
      <c r="H42" s="7"/>
      <c r="I42" s="7"/>
      <c r="J42" s="78"/>
      <c r="K42" s="152"/>
      <c r="L42" s="7"/>
      <c r="M42" s="7"/>
      <c r="N42" s="7"/>
      <c r="O42" s="7"/>
      <c r="P42" s="7"/>
      <c r="Q42" s="7"/>
      <c r="R42" s="7"/>
      <c r="S42" s="7"/>
      <c r="T42" s="7"/>
      <c r="U42" s="7">
        <f>U29+U30+U31</f>
        <v>130</v>
      </c>
    </row>
    <row r="43" spans="1:22">
      <c r="B43" s="8"/>
      <c r="C43" s="9"/>
      <c r="D43" s="9"/>
      <c r="E43" s="10"/>
    </row>
    <row r="44" spans="1:22">
      <c r="B44" s="11"/>
      <c r="C44" s="12"/>
      <c r="D44" s="12"/>
      <c r="E44" s="12"/>
    </row>
    <row r="45" spans="1:22">
      <c r="B45" s="11"/>
      <c r="C45" s="12"/>
      <c r="D45" s="12"/>
      <c r="E45" s="12"/>
    </row>
    <row r="46" spans="1:22">
      <c r="B46" s="11"/>
      <c r="C46" s="12"/>
      <c r="D46" s="12"/>
      <c r="E46" s="12"/>
    </row>
    <row r="47" spans="1:22">
      <c r="B47" s="11"/>
      <c r="C47" s="12"/>
      <c r="D47" s="12"/>
      <c r="E47" s="12"/>
    </row>
    <row r="48" spans="1:22">
      <c r="B48" s="11"/>
      <c r="C48" s="12"/>
      <c r="D48" s="12"/>
      <c r="E48" s="12"/>
    </row>
    <row r="49" spans="2:5">
      <c r="B49" s="11"/>
      <c r="C49" s="12"/>
      <c r="D49" s="12"/>
      <c r="E49" s="12"/>
    </row>
    <row r="50" spans="2:5">
      <c r="B50" s="11"/>
      <c r="C50" s="12"/>
      <c r="D50" s="12"/>
      <c r="E50" s="12"/>
    </row>
    <row r="51" spans="2:5">
      <c r="B51" s="11"/>
      <c r="C51" s="14"/>
      <c r="D51" s="14"/>
      <c r="E51" s="14"/>
    </row>
    <row r="52" spans="2:5">
      <c r="B52" s="13"/>
      <c r="C52" s="14"/>
      <c r="D52" s="14"/>
      <c r="E52" s="14"/>
    </row>
    <row r="53" spans="2:5">
      <c r="B53" s="13"/>
      <c r="C53" s="12"/>
      <c r="D53" s="12"/>
      <c r="E53" s="12"/>
    </row>
    <row r="54" spans="2:5">
      <c r="B54" s="11"/>
      <c r="C54" s="12"/>
      <c r="D54" s="12"/>
      <c r="E54" s="12"/>
    </row>
    <row r="55" spans="2:5">
      <c r="B55" s="11"/>
      <c r="C55" s="12"/>
      <c r="D55" s="12"/>
      <c r="E55" s="12"/>
    </row>
    <row r="56" spans="2:5">
      <c r="B56" s="11"/>
      <c r="C56" s="12"/>
      <c r="D56" s="12"/>
      <c r="E56" s="12"/>
    </row>
    <row r="57" spans="2:5">
      <c r="B57" s="15"/>
      <c r="C57" s="12"/>
      <c r="D57" s="12"/>
      <c r="E57" s="12"/>
    </row>
    <row r="58" spans="2:5">
      <c r="B58" s="12"/>
      <c r="C58" s="12"/>
      <c r="D58" s="12"/>
      <c r="E58" s="12"/>
    </row>
    <row r="59" spans="2:5">
      <c r="B59" s="12"/>
      <c r="C59" s="12"/>
      <c r="D59" s="12"/>
      <c r="E59" s="12"/>
    </row>
    <row r="60" spans="2:5">
      <c r="B60" s="12"/>
      <c r="C60" s="12"/>
      <c r="D60" s="12"/>
      <c r="E60" s="12"/>
    </row>
    <row r="61" spans="2:5">
      <c r="B61" s="11"/>
      <c r="C61" s="12"/>
      <c r="D61" s="12"/>
      <c r="E61" s="12"/>
    </row>
    <row r="62" spans="2:5">
      <c r="B62" s="11"/>
      <c r="C62" s="12"/>
      <c r="D62" s="12"/>
      <c r="E62" s="12"/>
    </row>
    <row r="63" spans="2:5">
      <c r="B63" s="11"/>
      <c r="C63" s="12"/>
      <c r="D63" s="12"/>
      <c r="E63" s="12"/>
    </row>
    <row r="64" spans="2:5">
      <c r="B64" s="11"/>
      <c r="C64" s="12"/>
      <c r="D64" s="12"/>
      <c r="E64" s="12"/>
    </row>
    <row r="65" spans="2:5">
      <c r="B65" s="11"/>
      <c r="C65" s="12"/>
      <c r="D65" s="12"/>
      <c r="E65" s="12"/>
    </row>
    <row r="66" spans="2:5">
      <c r="B66" s="11"/>
      <c r="C66" s="12"/>
      <c r="D66" s="12"/>
      <c r="E66" s="12"/>
    </row>
    <row r="67" spans="2:5">
      <c r="B67" s="11"/>
      <c r="C67" s="12"/>
      <c r="D67" s="12"/>
      <c r="E67" s="12"/>
    </row>
    <row r="68" spans="2:5">
      <c r="B68" s="11"/>
      <c r="C68" s="12"/>
      <c r="D68" s="12"/>
      <c r="E68" s="12"/>
    </row>
    <row r="69" spans="2:5">
      <c r="B69" s="11"/>
    </row>
  </sheetData>
  <mergeCells count="17">
    <mergeCell ref="W2:Y2"/>
    <mergeCell ref="W3:Y3"/>
    <mergeCell ref="W4:Y4"/>
    <mergeCell ref="W5:Y5"/>
    <mergeCell ref="B32:C32"/>
    <mergeCell ref="B18:C18"/>
    <mergeCell ref="C5:G5"/>
    <mergeCell ref="H5:I5"/>
    <mergeCell ref="J5:Q5"/>
    <mergeCell ref="R5:U5"/>
    <mergeCell ref="B33:C33"/>
    <mergeCell ref="B34:C34"/>
    <mergeCell ref="B39:C39"/>
    <mergeCell ref="B35:C35"/>
    <mergeCell ref="B36:C36"/>
    <mergeCell ref="B37:C37"/>
    <mergeCell ref="B38:C38"/>
  </mergeCells>
  <pageMargins left="1.3779527559055118" right="0.19685039370078741" top="0.19685039370078741" bottom="0.19685039370078741" header="0" footer="0"/>
  <pageSetup paperSize="9" scale="61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8"/>
  <sheetViews>
    <sheetView zoomScale="80" zoomScaleNormal="80" workbookViewId="0">
      <pane xSplit="2" ySplit="6" topLeftCell="C10" activePane="bottomRight" state="frozen"/>
      <selection pane="topRight" activeCell="C1" sqref="C1"/>
      <selection pane="bottomLeft" activeCell="A5" sqref="A5"/>
      <selection pane="bottomRight" activeCell="Q16" sqref="Q16"/>
    </sheetView>
  </sheetViews>
  <sheetFormatPr defaultColWidth="9.140625" defaultRowHeight="15"/>
  <cols>
    <col min="1" max="1" width="5.28515625" style="1" customWidth="1"/>
    <col min="2" max="2" width="18.140625" style="1" customWidth="1"/>
    <col min="3" max="4" width="10.5703125" style="1" customWidth="1"/>
    <col min="5" max="5" width="7.42578125" style="1" customWidth="1"/>
    <col min="6" max="7" width="5.85546875" style="1" customWidth="1"/>
    <col min="8" max="8" width="6.5703125" style="1" customWidth="1"/>
    <col min="9" max="9" width="6.28515625" style="1" customWidth="1"/>
    <col min="10" max="10" width="10.28515625" style="2" customWidth="1"/>
    <col min="11" max="11" width="8.7109375" style="1" customWidth="1"/>
    <col min="12" max="12" width="10.28515625" style="1" customWidth="1"/>
    <col min="13" max="13" width="8" style="1" customWidth="1"/>
    <col min="14" max="14" width="8.42578125" style="1" customWidth="1"/>
    <col min="15" max="15" width="5.140625" style="1" customWidth="1"/>
    <col min="16" max="16" width="5.7109375" style="1" customWidth="1"/>
    <col min="17" max="17" width="11.140625" style="1" customWidth="1"/>
    <col min="18" max="18" width="7.42578125" style="1" customWidth="1"/>
    <col min="19" max="19" width="4.28515625" style="1" customWidth="1"/>
    <col min="20" max="20" width="10.5703125" style="3" customWidth="1"/>
    <col min="21" max="16384" width="9.140625" style="1"/>
  </cols>
  <sheetData>
    <row r="1" spans="1:24" ht="15.75">
      <c r="A1" s="17"/>
      <c r="B1" s="171" t="s">
        <v>186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4" ht="15.75">
      <c r="A2" s="17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5" t="s">
        <v>211</v>
      </c>
      <c r="W2" s="165"/>
      <c r="X2" s="165"/>
    </row>
    <row r="3" spans="1:24" ht="15.75">
      <c r="A3" s="17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65" t="s">
        <v>212</v>
      </c>
      <c r="W3" s="165"/>
      <c r="X3" s="165"/>
    </row>
    <row r="4" spans="1:24" ht="16.5" thickBot="1">
      <c r="A4" s="17"/>
      <c r="B4" s="17"/>
      <c r="C4" s="17"/>
      <c r="D4" s="17"/>
      <c r="E4" s="17"/>
      <c r="F4" s="17"/>
      <c r="G4" s="17"/>
      <c r="H4" s="17"/>
      <c r="I4" s="17"/>
      <c r="J4" s="18"/>
      <c r="K4" s="17"/>
      <c r="L4" s="17"/>
      <c r="M4" s="17"/>
      <c r="N4" s="17"/>
      <c r="O4" s="17"/>
      <c r="P4" s="17"/>
      <c r="Q4" s="17"/>
      <c r="R4" s="17"/>
      <c r="S4" s="17"/>
      <c r="T4" s="19"/>
      <c r="V4" s="165" t="s">
        <v>213</v>
      </c>
      <c r="W4" s="165"/>
      <c r="X4" s="165"/>
    </row>
    <row r="5" spans="1:24" ht="19.5" thickBot="1">
      <c r="A5" s="17"/>
      <c r="B5" s="20" t="s">
        <v>49</v>
      </c>
      <c r="C5" s="183" t="s">
        <v>1</v>
      </c>
      <c r="D5" s="175"/>
      <c r="E5" s="175"/>
      <c r="F5" s="175"/>
      <c r="G5" s="184"/>
      <c r="H5" s="177" t="s">
        <v>2</v>
      </c>
      <c r="I5" s="179"/>
      <c r="J5" s="177" t="s">
        <v>3</v>
      </c>
      <c r="K5" s="178"/>
      <c r="L5" s="178"/>
      <c r="M5" s="178"/>
      <c r="N5" s="178"/>
      <c r="O5" s="178"/>
      <c r="P5" s="179"/>
      <c r="Q5" s="177" t="s">
        <v>4</v>
      </c>
      <c r="R5" s="178"/>
      <c r="S5" s="179"/>
      <c r="T5" s="32"/>
      <c r="V5" s="165" t="s">
        <v>214</v>
      </c>
      <c r="W5" s="165"/>
      <c r="X5" s="165"/>
    </row>
    <row r="6" spans="1:24" ht="111.75" customHeight="1" thickBot="1">
      <c r="A6" s="17"/>
      <c r="B6" s="21" t="s">
        <v>215</v>
      </c>
      <c r="C6" s="63" t="s">
        <v>154</v>
      </c>
      <c r="D6" s="24" t="s">
        <v>94</v>
      </c>
      <c r="E6" s="24" t="s">
        <v>156</v>
      </c>
      <c r="F6" s="23"/>
      <c r="G6" s="33"/>
      <c r="H6" s="22" t="s">
        <v>90</v>
      </c>
      <c r="I6" s="68" t="s">
        <v>72</v>
      </c>
      <c r="J6" s="63" t="s">
        <v>157</v>
      </c>
      <c r="K6" s="24" t="s">
        <v>81</v>
      </c>
      <c r="L6" s="24" t="s">
        <v>91</v>
      </c>
      <c r="M6" s="23" t="s">
        <v>171</v>
      </c>
      <c r="N6" s="24" t="s">
        <v>181</v>
      </c>
      <c r="O6" s="24" t="s">
        <v>182</v>
      </c>
      <c r="P6" s="25"/>
      <c r="Q6" s="63" t="s">
        <v>159</v>
      </c>
      <c r="R6" s="24" t="s">
        <v>205</v>
      </c>
      <c r="S6" s="34"/>
      <c r="T6" s="26" t="s">
        <v>53</v>
      </c>
    </row>
    <row r="7" spans="1:24" ht="15.75">
      <c r="A7" s="17"/>
      <c r="B7" s="79" t="s">
        <v>6</v>
      </c>
      <c r="C7" s="80">
        <v>200</v>
      </c>
      <c r="D7" s="80">
        <v>41</v>
      </c>
      <c r="E7" s="81">
        <v>180</v>
      </c>
      <c r="F7" s="80"/>
      <c r="G7" s="80"/>
      <c r="H7" s="80">
        <v>38</v>
      </c>
      <c r="I7" s="80">
        <v>150</v>
      </c>
      <c r="J7" s="80">
        <v>200</v>
      </c>
      <c r="K7" s="80">
        <v>150</v>
      </c>
      <c r="L7" s="80">
        <v>100</v>
      </c>
      <c r="M7" s="80">
        <v>180</v>
      </c>
      <c r="N7" s="80">
        <v>35</v>
      </c>
      <c r="O7" s="80">
        <v>40</v>
      </c>
      <c r="P7" s="80"/>
      <c r="Q7" s="80">
        <v>150</v>
      </c>
      <c r="R7" s="80">
        <v>130</v>
      </c>
      <c r="S7" s="80"/>
      <c r="T7" s="82"/>
    </row>
    <row r="8" spans="1:24" ht="15.75">
      <c r="A8" s="17"/>
      <c r="B8" s="83" t="s">
        <v>29</v>
      </c>
      <c r="C8" s="83"/>
      <c r="D8" s="83"/>
      <c r="E8" s="83"/>
      <c r="F8" s="83"/>
      <c r="G8" s="83"/>
      <c r="H8" s="83"/>
      <c r="I8" s="83"/>
      <c r="J8" s="83">
        <v>20</v>
      </c>
      <c r="K8" s="83"/>
      <c r="L8" s="83"/>
      <c r="M8" s="83"/>
      <c r="N8" s="83"/>
      <c r="O8" s="83"/>
      <c r="P8" s="83"/>
      <c r="Q8" s="83"/>
      <c r="R8" s="83"/>
      <c r="S8" s="83"/>
      <c r="T8" s="84">
        <f t="shared" ref="T8:T21" si="0">SUM(C8:S8)</f>
        <v>20</v>
      </c>
      <c r="V8" s="5"/>
    </row>
    <row r="9" spans="1:24" ht="15.75">
      <c r="A9" s="17"/>
      <c r="B9" s="83" t="s">
        <v>158</v>
      </c>
      <c r="C9" s="83"/>
      <c r="D9" s="83"/>
      <c r="E9" s="83"/>
      <c r="F9" s="83"/>
      <c r="G9" s="83"/>
      <c r="H9" s="83"/>
      <c r="I9" s="83"/>
      <c r="J9" s="83"/>
      <c r="K9" s="83">
        <v>80</v>
      </c>
      <c r="L9" s="83"/>
      <c r="M9" s="83"/>
      <c r="N9" s="83"/>
      <c r="O9" s="83"/>
      <c r="P9" s="83"/>
      <c r="Q9" s="83"/>
      <c r="R9" s="83"/>
      <c r="S9" s="83"/>
      <c r="T9" s="84">
        <f t="shared" si="0"/>
        <v>80</v>
      </c>
      <c r="V9" s="5"/>
    </row>
    <row r="10" spans="1:24" ht="31.5">
      <c r="A10" s="17"/>
      <c r="B10" s="83" t="s">
        <v>8</v>
      </c>
      <c r="C10" s="83">
        <v>3</v>
      </c>
      <c r="D10" s="83">
        <v>6</v>
      </c>
      <c r="E10" s="83"/>
      <c r="F10" s="83"/>
      <c r="G10" s="83"/>
      <c r="H10" s="83"/>
      <c r="I10" s="83"/>
      <c r="J10" s="83">
        <v>2</v>
      </c>
      <c r="K10" s="83">
        <v>2</v>
      </c>
      <c r="L10" s="83"/>
      <c r="M10" s="83"/>
      <c r="N10" s="83"/>
      <c r="O10" s="83"/>
      <c r="P10" s="83"/>
      <c r="Q10" s="83">
        <v>3</v>
      </c>
      <c r="R10" s="83"/>
      <c r="S10" s="83"/>
      <c r="T10" s="84">
        <f t="shared" si="0"/>
        <v>16</v>
      </c>
      <c r="V10" s="6"/>
    </row>
    <row r="11" spans="1:24" ht="15.75">
      <c r="A11" s="17"/>
      <c r="B11" s="83" t="s">
        <v>9</v>
      </c>
      <c r="C11" s="83"/>
      <c r="D11" s="83"/>
      <c r="E11" s="83"/>
      <c r="F11" s="83"/>
      <c r="G11" s="83"/>
      <c r="H11" s="83"/>
      <c r="I11" s="83"/>
      <c r="J11" s="83"/>
      <c r="K11" s="83">
        <v>3</v>
      </c>
      <c r="L11" s="83"/>
      <c r="M11" s="83"/>
      <c r="N11" s="83"/>
      <c r="O11" s="83"/>
      <c r="P11" s="83"/>
      <c r="Q11" s="83"/>
      <c r="R11" s="83"/>
      <c r="S11" s="83"/>
      <c r="T11" s="84">
        <f t="shared" si="0"/>
        <v>3</v>
      </c>
    </row>
    <row r="12" spans="1:24" ht="15.75">
      <c r="A12" s="17"/>
      <c r="B12" s="83" t="s">
        <v>10</v>
      </c>
      <c r="C12" s="83">
        <v>150</v>
      </c>
      <c r="D12" s="83"/>
      <c r="E12" s="83">
        <v>140</v>
      </c>
      <c r="F12" s="83"/>
      <c r="G12" s="83"/>
      <c r="H12" s="83"/>
      <c r="I12" s="83"/>
      <c r="J12" s="83">
        <v>10</v>
      </c>
      <c r="K12" s="83"/>
      <c r="L12" s="83"/>
      <c r="M12" s="83"/>
      <c r="N12" s="83"/>
      <c r="O12" s="83"/>
      <c r="P12" s="83"/>
      <c r="Q12" s="83">
        <v>55</v>
      </c>
      <c r="R12" s="83"/>
      <c r="S12" s="83"/>
      <c r="T12" s="84">
        <f t="shared" si="0"/>
        <v>355</v>
      </c>
    </row>
    <row r="13" spans="1:24" ht="15.75">
      <c r="A13" s="17"/>
      <c r="B13" s="83" t="s">
        <v>11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>
        <v>10</v>
      </c>
      <c r="R13" s="83"/>
      <c r="S13" s="83"/>
      <c r="T13" s="85">
        <f t="shared" si="0"/>
        <v>10</v>
      </c>
    </row>
    <row r="14" spans="1:24" ht="15.75">
      <c r="A14" s="17"/>
      <c r="B14" s="83" t="s">
        <v>205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>
        <v>130</v>
      </c>
      <c r="S14" s="83"/>
      <c r="T14" s="85">
        <f>SUM(C14:S14)</f>
        <v>130</v>
      </c>
    </row>
    <row r="15" spans="1:24" ht="15.75">
      <c r="A15" s="17"/>
      <c r="B15" s="83" t="s">
        <v>125</v>
      </c>
      <c r="C15" s="83"/>
      <c r="D15" s="83">
        <v>8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5">
        <f>SUM(C15:S15)</f>
        <v>8</v>
      </c>
    </row>
    <row r="16" spans="1:24" ht="15.75">
      <c r="A16" s="17"/>
      <c r="B16" s="83" t="s">
        <v>33</v>
      </c>
      <c r="C16" s="86"/>
      <c r="D16" s="86"/>
      <c r="E16" s="86"/>
      <c r="F16" s="86"/>
      <c r="G16" s="86"/>
      <c r="H16" s="86"/>
      <c r="I16" s="86"/>
      <c r="J16" s="86">
        <v>10</v>
      </c>
      <c r="K16" s="86"/>
      <c r="L16" s="86"/>
      <c r="M16" s="86"/>
      <c r="N16" s="86"/>
      <c r="O16" s="86"/>
      <c r="P16" s="86"/>
      <c r="Q16" s="87">
        <v>15</v>
      </c>
      <c r="R16" s="86"/>
      <c r="S16" s="86"/>
      <c r="T16" s="85">
        <f t="shared" si="0"/>
        <v>25</v>
      </c>
    </row>
    <row r="17" spans="1:20" ht="15.75">
      <c r="A17" s="17"/>
      <c r="B17" s="83" t="s">
        <v>155</v>
      </c>
      <c r="C17" s="83">
        <v>20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9">
        <f t="shared" si="0"/>
        <v>20</v>
      </c>
    </row>
    <row r="18" spans="1:20" ht="15.75">
      <c r="A18" s="17"/>
      <c r="B18" s="83" t="s">
        <v>36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>
        <v>30</v>
      </c>
      <c r="R18" s="83"/>
      <c r="S18" s="83"/>
      <c r="T18" s="89">
        <f t="shared" si="0"/>
        <v>30</v>
      </c>
    </row>
    <row r="19" spans="1:20" ht="15.75">
      <c r="A19" s="17"/>
      <c r="B19" s="83" t="s">
        <v>14</v>
      </c>
      <c r="C19" s="83">
        <v>2</v>
      </c>
      <c r="D19" s="83"/>
      <c r="E19" s="83">
        <v>7</v>
      </c>
      <c r="F19" s="83"/>
      <c r="G19" s="83"/>
      <c r="H19" s="83"/>
      <c r="I19" s="83"/>
      <c r="J19" s="83"/>
      <c r="K19" s="83"/>
      <c r="L19" s="83"/>
      <c r="M19" s="83">
        <v>7</v>
      </c>
      <c r="N19" s="90"/>
      <c r="O19" s="83"/>
      <c r="P19" s="83"/>
      <c r="Q19" s="83">
        <v>6</v>
      </c>
      <c r="R19" s="83"/>
      <c r="S19" s="90"/>
      <c r="T19" s="84">
        <f t="shared" si="0"/>
        <v>22</v>
      </c>
    </row>
    <row r="20" spans="1:20" ht="15.75">
      <c r="A20" s="17"/>
      <c r="B20" s="83" t="s">
        <v>15</v>
      </c>
      <c r="C20" s="83"/>
      <c r="D20" s="83"/>
      <c r="E20" s="83"/>
      <c r="F20" s="83"/>
      <c r="G20" s="83"/>
      <c r="H20" s="83">
        <v>38</v>
      </c>
      <c r="I20" s="83"/>
      <c r="J20" s="83"/>
      <c r="K20" s="83"/>
      <c r="L20" s="83"/>
      <c r="M20" s="83"/>
      <c r="N20" s="90"/>
      <c r="O20" s="83"/>
      <c r="P20" s="83"/>
      <c r="Q20" s="83"/>
      <c r="R20" s="83"/>
      <c r="S20" s="90"/>
      <c r="T20" s="84">
        <f t="shared" si="0"/>
        <v>38</v>
      </c>
    </row>
    <row r="21" spans="1:20" ht="15.75">
      <c r="A21" s="17"/>
      <c r="B21" s="83" t="s">
        <v>78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90"/>
      <c r="O21" s="83"/>
      <c r="P21" s="83"/>
      <c r="Q21" s="83">
        <v>60</v>
      </c>
      <c r="R21" s="83"/>
      <c r="S21" s="90"/>
      <c r="T21" s="84">
        <f t="shared" si="0"/>
        <v>60</v>
      </c>
    </row>
    <row r="22" spans="1:20" ht="15.75">
      <c r="A22" s="17"/>
      <c r="B22" s="83" t="s">
        <v>62</v>
      </c>
      <c r="C22" s="83"/>
      <c r="D22" s="83"/>
      <c r="E22" s="83"/>
      <c r="F22" s="83"/>
      <c r="G22" s="83"/>
      <c r="H22" s="83"/>
      <c r="I22" s="83"/>
      <c r="J22" s="83">
        <v>10</v>
      </c>
      <c r="K22" s="83"/>
      <c r="L22" s="83"/>
      <c r="M22" s="83"/>
      <c r="N22" s="90"/>
      <c r="O22" s="83"/>
      <c r="P22" s="83"/>
      <c r="Q22" s="83"/>
      <c r="R22" s="83"/>
      <c r="S22" s="90"/>
      <c r="T22" s="84">
        <f t="shared" ref="T22:T28" si="1">SUM(C22:S22)</f>
        <v>10</v>
      </c>
    </row>
    <row r="23" spans="1:20" ht="15.75">
      <c r="A23" s="17"/>
      <c r="B23" s="83" t="s">
        <v>68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>
        <v>20</v>
      </c>
      <c r="N23" s="90"/>
      <c r="O23" s="83"/>
      <c r="P23" s="83"/>
      <c r="Q23" s="83"/>
      <c r="R23" s="83"/>
      <c r="S23" s="90"/>
      <c r="T23" s="84">
        <f t="shared" si="1"/>
        <v>20</v>
      </c>
    </row>
    <row r="24" spans="1:20" ht="15.75">
      <c r="A24" s="17"/>
      <c r="B24" s="83" t="s">
        <v>85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>
        <v>0</v>
      </c>
      <c r="N24" s="90"/>
      <c r="O24" s="83"/>
      <c r="P24" s="83"/>
      <c r="Q24" s="83"/>
      <c r="R24" s="83"/>
      <c r="S24" s="90"/>
      <c r="T24" s="84">
        <f t="shared" si="1"/>
        <v>0</v>
      </c>
    </row>
    <row r="25" spans="1:20" ht="31.5">
      <c r="A25" s="17"/>
      <c r="B25" s="113" t="s">
        <v>17</v>
      </c>
      <c r="C25" s="83"/>
      <c r="D25" s="83"/>
      <c r="E25" s="83"/>
      <c r="F25" s="83"/>
      <c r="G25" s="83"/>
      <c r="H25" s="83"/>
      <c r="I25" s="83"/>
      <c r="J25" s="83">
        <v>60</v>
      </c>
      <c r="K25" s="83">
        <v>140</v>
      </c>
      <c r="L25" s="83"/>
      <c r="M25" s="83"/>
      <c r="N25" s="90"/>
      <c r="O25" s="83"/>
      <c r="P25" s="83"/>
      <c r="Q25" s="83"/>
      <c r="R25" s="83"/>
      <c r="S25" s="90"/>
      <c r="T25" s="84">
        <f t="shared" si="1"/>
        <v>200</v>
      </c>
    </row>
    <row r="26" spans="1:20" ht="15.75">
      <c r="A26" s="17"/>
      <c r="B26" s="83" t="s">
        <v>18</v>
      </c>
      <c r="C26" s="83"/>
      <c r="D26" s="83"/>
      <c r="E26" s="83"/>
      <c r="F26" s="83"/>
      <c r="G26" s="83"/>
      <c r="H26" s="83"/>
      <c r="I26" s="83"/>
      <c r="J26" s="83">
        <v>60</v>
      </c>
      <c r="K26" s="83">
        <v>140</v>
      </c>
      <c r="L26" s="83"/>
      <c r="M26" s="83"/>
      <c r="N26" s="90"/>
      <c r="O26" s="83"/>
      <c r="P26" s="83"/>
      <c r="Q26" s="83"/>
      <c r="R26" s="83"/>
      <c r="S26" s="90"/>
      <c r="T26" s="84">
        <f t="shared" si="1"/>
        <v>200</v>
      </c>
    </row>
    <row r="27" spans="1:20" ht="15.75">
      <c r="A27" s="17"/>
      <c r="B27" s="83" t="s">
        <v>19</v>
      </c>
      <c r="C27" s="83"/>
      <c r="D27" s="83"/>
      <c r="E27" s="83"/>
      <c r="F27" s="83"/>
      <c r="G27" s="83"/>
      <c r="H27" s="83"/>
      <c r="I27" s="83"/>
      <c r="J27" s="83">
        <v>60</v>
      </c>
      <c r="K27" s="83">
        <v>140</v>
      </c>
      <c r="L27" s="83"/>
      <c r="M27" s="83"/>
      <c r="N27" s="90"/>
      <c r="O27" s="83"/>
      <c r="P27" s="83"/>
      <c r="Q27" s="83"/>
      <c r="R27" s="83"/>
      <c r="S27" s="90"/>
      <c r="T27" s="84">
        <f t="shared" si="1"/>
        <v>200</v>
      </c>
    </row>
    <row r="28" spans="1:20" ht="15.75">
      <c r="A28" s="17"/>
      <c r="B28" s="83" t="s">
        <v>20</v>
      </c>
      <c r="C28" s="83"/>
      <c r="D28" s="83"/>
      <c r="E28" s="83"/>
      <c r="F28" s="83"/>
      <c r="G28" s="83"/>
      <c r="H28" s="83"/>
      <c r="I28" s="83"/>
      <c r="J28" s="83">
        <v>60</v>
      </c>
      <c r="K28" s="83">
        <v>160</v>
      </c>
      <c r="L28" s="83"/>
      <c r="M28" s="83"/>
      <c r="N28" s="90"/>
      <c r="O28" s="83"/>
      <c r="P28" s="83"/>
      <c r="Q28" s="83"/>
      <c r="R28" s="83"/>
      <c r="S28" s="90"/>
      <c r="T28" s="84">
        <f t="shared" si="1"/>
        <v>220</v>
      </c>
    </row>
    <row r="29" spans="1:20" ht="15.75">
      <c r="A29" s="17"/>
      <c r="B29" s="83" t="s">
        <v>22</v>
      </c>
      <c r="C29" s="83"/>
      <c r="D29" s="83"/>
      <c r="E29" s="83"/>
      <c r="F29" s="83"/>
      <c r="G29" s="83"/>
      <c r="H29" s="83"/>
      <c r="I29" s="83"/>
      <c r="J29" s="83">
        <v>10</v>
      </c>
      <c r="K29" s="83">
        <v>10</v>
      </c>
      <c r="L29" s="83"/>
      <c r="M29" s="83"/>
      <c r="N29" s="83"/>
      <c r="O29" s="83"/>
      <c r="P29" s="83"/>
      <c r="Q29" s="83"/>
      <c r="R29" s="83"/>
      <c r="S29" s="83"/>
      <c r="T29" s="84">
        <f t="shared" ref="T29:T38" si="2">SUM(C29:S29)</f>
        <v>20</v>
      </c>
    </row>
    <row r="30" spans="1:20" ht="15.75">
      <c r="A30" s="17"/>
      <c r="B30" s="83" t="s">
        <v>23</v>
      </c>
      <c r="C30" s="83"/>
      <c r="D30" s="83"/>
      <c r="E30" s="83"/>
      <c r="F30" s="83"/>
      <c r="G30" s="83"/>
      <c r="H30" s="83"/>
      <c r="I30" s="83"/>
      <c r="J30" s="83">
        <v>10</v>
      </c>
      <c r="K30" s="83"/>
      <c r="L30" s="83"/>
      <c r="M30" s="83"/>
      <c r="N30" s="83"/>
      <c r="O30" s="83"/>
      <c r="P30" s="83"/>
      <c r="Q30" s="83"/>
      <c r="R30" s="83"/>
      <c r="S30" s="83"/>
      <c r="T30" s="84">
        <f t="shared" si="2"/>
        <v>10</v>
      </c>
    </row>
    <row r="31" spans="1:20" ht="15.75">
      <c r="A31" s="17"/>
      <c r="B31" s="83" t="s">
        <v>24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4">
        <f t="shared" si="2"/>
        <v>0</v>
      </c>
    </row>
    <row r="32" spans="1:20" ht="15.75">
      <c r="A32" s="17"/>
      <c r="B32" s="83" t="s">
        <v>25</v>
      </c>
      <c r="C32" s="83"/>
      <c r="D32" s="83"/>
      <c r="E32" s="83"/>
      <c r="F32" s="83"/>
      <c r="G32" s="83"/>
      <c r="H32" s="83"/>
      <c r="I32" s="83"/>
      <c r="J32" s="83"/>
      <c r="K32" s="83">
        <v>10</v>
      </c>
      <c r="L32" s="83"/>
      <c r="M32" s="83"/>
      <c r="N32" s="83"/>
      <c r="O32" s="83"/>
      <c r="P32" s="83"/>
      <c r="Q32" s="83"/>
      <c r="R32" s="83"/>
      <c r="S32" s="83"/>
      <c r="T32" s="84">
        <f t="shared" si="2"/>
        <v>10</v>
      </c>
    </row>
    <row r="33" spans="1:20" ht="15.75">
      <c r="A33" s="17"/>
      <c r="B33" s="83" t="s">
        <v>163</v>
      </c>
      <c r="C33" s="83"/>
      <c r="D33" s="83"/>
      <c r="E33" s="83"/>
      <c r="F33" s="83"/>
      <c r="G33" s="83"/>
      <c r="H33" s="83"/>
      <c r="I33" s="83"/>
      <c r="J33" s="83"/>
      <c r="K33" s="83"/>
      <c r="L33" s="83">
        <v>60</v>
      </c>
      <c r="M33" s="83"/>
      <c r="N33" s="83"/>
      <c r="O33" s="83"/>
      <c r="P33" s="83"/>
      <c r="Q33" s="83"/>
      <c r="R33" s="83"/>
      <c r="S33" s="83"/>
      <c r="T33" s="84">
        <f t="shared" si="2"/>
        <v>60</v>
      </c>
    </row>
    <row r="34" spans="1:20" ht="31.5">
      <c r="A34" s="17"/>
      <c r="B34" s="83" t="s">
        <v>26</v>
      </c>
      <c r="C34" s="83"/>
      <c r="D34" s="83">
        <v>25</v>
      </c>
      <c r="E34" s="83"/>
      <c r="F34" s="83"/>
      <c r="G34" s="83"/>
      <c r="H34" s="83"/>
      <c r="I34" s="83"/>
      <c r="J34" s="83"/>
      <c r="K34" s="83"/>
      <c r="L34" s="83"/>
      <c r="M34" s="83"/>
      <c r="N34" s="83">
        <v>35</v>
      </c>
      <c r="O34" s="83"/>
      <c r="P34" s="83"/>
      <c r="Q34" s="83"/>
      <c r="R34" s="83"/>
      <c r="S34" s="83"/>
      <c r="T34" s="84">
        <f t="shared" si="2"/>
        <v>60</v>
      </c>
    </row>
    <row r="35" spans="1:20" ht="15.75">
      <c r="A35" s="17"/>
      <c r="B35" s="83" t="s">
        <v>27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>
        <v>37.5</v>
      </c>
      <c r="P35" s="83"/>
      <c r="Q35" s="83"/>
      <c r="R35" s="83"/>
      <c r="S35" s="91"/>
      <c r="T35" s="84">
        <f t="shared" si="2"/>
        <v>37.5</v>
      </c>
    </row>
    <row r="36" spans="1:20" ht="15.75">
      <c r="A36" s="17"/>
      <c r="B36" s="83" t="s">
        <v>71</v>
      </c>
      <c r="C36" s="83"/>
      <c r="D36" s="83"/>
      <c r="E36" s="83">
        <v>3</v>
      </c>
      <c r="F36" s="83"/>
      <c r="G36" s="83"/>
      <c r="H36" s="83"/>
      <c r="I36" s="83"/>
      <c r="J36" s="83"/>
      <c r="K36" s="83"/>
      <c r="L36" s="83"/>
      <c r="M36" s="83"/>
      <c r="N36" s="91"/>
      <c r="O36" s="83"/>
      <c r="P36" s="83"/>
      <c r="Q36" s="83"/>
      <c r="R36" s="83"/>
      <c r="S36" s="91"/>
      <c r="T36" s="84">
        <f t="shared" si="2"/>
        <v>3</v>
      </c>
    </row>
    <row r="37" spans="1:20" ht="15.75">
      <c r="A37" s="17"/>
      <c r="B37" s="83" t="s">
        <v>42</v>
      </c>
      <c r="C37" s="83">
        <v>0.9</v>
      </c>
      <c r="D37" s="83"/>
      <c r="E37" s="83"/>
      <c r="F37" s="83"/>
      <c r="G37" s="83"/>
      <c r="H37" s="83"/>
      <c r="I37" s="83"/>
      <c r="J37" s="83">
        <v>1.1000000000000001</v>
      </c>
      <c r="K37" s="83">
        <v>0.5</v>
      </c>
      <c r="L37" s="83"/>
      <c r="M37" s="83"/>
      <c r="N37" s="83"/>
      <c r="O37" s="91"/>
      <c r="P37" s="83"/>
      <c r="Q37" s="83">
        <v>0.5</v>
      </c>
      <c r="R37" s="83"/>
      <c r="S37" s="91"/>
      <c r="T37" s="84">
        <f t="shared" si="2"/>
        <v>3</v>
      </c>
    </row>
    <row r="38" spans="1:20" ht="15.75">
      <c r="A38" s="17"/>
      <c r="B38" s="83" t="s">
        <v>28</v>
      </c>
      <c r="C38" s="83"/>
      <c r="D38" s="83"/>
      <c r="E38" s="83"/>
      <c r="F38" s="83"/>
      <c r="G38" s="83"/>
      <c r="H38" s="83"/>
      <c r="I38" s="83">
        <v>150</v>
      </c>
      <c r="J38" s="83"/>
      <c r="K38" s="83"/>
      <c r="L38" s="83"/>
      <c r="M38" s="83"/>
      <c r="N38" s="91"/>
      <c r="O38" s="83"/>
      <c r="P38" s="83"/>
      <c r="Q38" s="83"/>
      <c r="R38" s="83"/>
      <c r="S38" s="91"/>
      <c r="T38" s="84">
        <f t="shared" si="2"/>
        <v>150</v>
      </c>
    </row>
    <row r="39" spans="1:20" ht="15.75">
      <c r="A39" s="17"/>
      <c r="B39" s="83" t="s">
        <v>55</v>
      </c>
      <c r="C39" s="91"/>
      <c r="D39" s="91"/>
      <c r="E39" s="91"/>
      <c r="F39" s="91"/>
      <c r="G39" s="91"/>
      <c r="H39" s="91"/>
      <c r="I39" s="92"/>
      <c r="J39" s="91"/>
      <c r="K39" s="91"/>
      <c r="L39" s="91"/>
      <c r="M39" s="91"/>
      <c r="N39" s="91"/>
      <c r="O39" s="83"/>
      <c r="P39" s="91"/>
      <c r="Q39" s="91"/>
      <c r="R39" s="91"/>
      <c r="S39" s="91"/>
      <c r="T39" s="84">
        <f>T29+T30+T32+T33</f>
        <v>100</v>
      </c>
    </row>
    <row r="40" spans="1:20" ht="15.75">
      <c r="B40" s="91" t="s">
        <v>60</v>
      </c>
      <c r="C40" s="91"/>
      <c r="D40" s="91"/>
      <c r="E40" s="91"/>
      <c r="F40" s="91"/>
      <c r="G40" s="91"/>
      <c r="H40" s="91"/>
      <c r="I40" s="91"/>
      <c r="J40" s="92"/>
      <c r="K40" s="91"/>
      <c r="L40" s="91"/>
      <c r="M40" s="91"/>
      <c r="N40" s="91"/>
      <c r="O40" s="91"/>
      <c r="P40" s="91"/>
      <c r="Q40" s="91"/>
      <c r="R40" s="91"/>
      <c r="S40" s="91"/>
      <c r="T40" s="84">
        <f>T12+T14</f>
        <v>485</v>
      </c>
    </row>
    <row r="41" spans="1:20">
      <c r="B41" s="119" t="s">
        <v>82</v>
      </c>
      <c r="C41" s="118"/>
      <c r="D41" s="118"/>
      <c r="E41" s="118"/>
      <c r="F41" s="7"/>
      <c r="G41" s="7"/>
      <c r="H41" s="7"/>
      <c r="I41" s="7"/>
      <c r="J41" s="78"/>
      <c r="K41" s="7"/>
      <c r="L41" s="7"/>
      <c r="M41" s="7"/>
      <c r="N41" s="7"/>
      <c r="O41" s="7"/>
      <c r="P41" s="7"/>
      <c r="Q41" s="7"/>
      <c r="R41" s="7"/>
      <c r="S41" s="7"/>
      <c r="T41" s="4">
        <f>T17+T18</f>
        <v>50</v>
      </c>
    </row>
    <row r="42" spans="1:20">
      <c r="B42" s="8"/>
      <c r="C42" s="9"/>
      <c r="D42" s="10"/>
      <c r="E42" s="10"/>
    </row>
    <row r="43" spans="1:20">
      <c r="B43" s="11"/>
      <c r="C43" s="12"/>
      <c r="D43" s="12"/>
      <c r="E43" s="12"/>
    </row>
    <row r="44" spans="1:20">
      <c r="B44" s="11"/>
      <c r="C44" s="12"/>
      <c r="D44" s="12"/>
      <c r="E44" s="12"/>
    </row>
    <row r="45" spans="1:20">
      <c r="B45" s="11"/>
      <c r="C45" s="12"/>
      <c r="D45" s="12"/>
      <c r="E45" s="12"/>
    </row>
    <row r="46" spans="1:20">
      <c r="B46" s="11"/>
      <c r="C46" s="12"/>
      <c r="D46" s="12"/>
      <c r="E46" s="12"/>
    </row>
    <row r="47" spans="1:20">
      <c r="B47" s="11"/>
      <c r="C47" s="12"/>
      <c r="D47" s="12"/>
      <c r="E47" s="12"/>
    </row>
    <row r="48" spans="1:20">
      <c r="B48" s="11"/>
      <c r="C48" s="12"/>
      <c r="D48" s="12"/>
      <c r="E48" s="12"/>
    </row>
    <row r="49" spans="2:5">
      <c r="B49" s="11"/>
      <c r="C49" s="12"/>
      <c r="D49" s="12"/>
      <c r="E49" s="12"/>
    </row>
    <row r="50" spans="2:5">
      <c r="B50" s="11"/>
      <c r="C50" s="12"/>
      <c r="D50" s="12"/>
      <c r="E50" s="12"/>
    </row>
    <row r="51" spans="2:5">
      <c r="B51" s="13"/>
      <c r="C51" s="14"/>
      <c r="D51" s="14"/>
      <c r="E51" s="14"/>
    </row>
    <row r="52" spans="2:5">
      <c r="B52" s="13"/>
      <c r="C52" s="14"/>
      <c r="D52" s="14"/>
      <c r="E52" s="14"/>
    </row>
    <row r="53" spans="2:5">
      <c r="B53" s="11"/>
      <c r="C53" s="12"/>
      <c r="D53" s="12"/>
      <c r="E53" s="12"/>
    </row>
    <row r="54" spans="2:5">
      <c r="B54" s="11"/>
      <c r="C54" s="12"/>
      <c r="D54" s="12"/>
      <c r="E54" s="12"/>
    </row>
    <row r="55" spans="2:5">
      <c r="B55" s="11"/>
      <c r="C55" s="12"/>
      <c r="D55" s="12"/>
      <c r="E55" s="12"/>
    </row>
    <row r="56" spans="2:5">
      <c r="B56" s="15"/>
      <c r="C56" s="12"/>
      <c r="D56" s="12"/>
      <c r="E56" s="12"/>
    </row>
    <row r="57" spans="2:5">
      <c r="B57" s="12"/>
      <c r="C57" s="12"/>
      <c r="D57" s="12"/>
      <c r="E57" s="12"/>
    </row>
    <row r="58" spans="2:5">
      <c r="B58" s="12"/>
      <c r="C58" s="12"/>
      <c r="D58" s="12"/>
      <c r="E58" s="12"/>
    </row>
    <row r="59" spans="2:5">
      <c r="B59" s="12"/>
      <c r="C59" s="12"/>
      <c r="D59" s="12"/>
      <c r="E59" s="12"/>
    </row>
    <row r="60" spans="2:5">
      <c r="B60" s="11"/>
      <c r="C60" s="12"/>
      <c r="D60" s="12"/>
      <c r="E60" s="12"/>
    </row>
    <row r="61" spans="2:5">
      <c r="B61" s="11"/>
      <c r="C61" s="12"/>
      <c r="D61" s="12"/>
      <c r="E61" s="12"/>
    </row>
    <row r="62" spans="2:5">
      <c r="B62" s="11"/>
      <c r="C62" s="12"/>
      <c r="D62" s="12"/>
      <c r="E62" s="12"/>
    </row>
    <row r="63" spans="2:5">
      <c r="B63" s="11"/>
      <c r="C63" s="12"/>
      <c r="D63" s="12"/>
      <c r="E63" s="12"/>
    </row>
    <row r="64" spans="2:5">
      <c r="B64" s="11"/>
      <c r="C64" s="12"/>
      <c r="D64" s="12"/>
      <c r="E64" s="12"/>
    </row>
    <row r="65" spans="2:5">
      <c r="B65" s="11"/>
      <c r="C65" s="12"/>
      <c r="D65" s="12"/>
      <c r="E65" s="12"/>
    </row>
    <row r="66" spans="2:5">
      <c r="B66" s="11"/>
      <c r="C66" s="12"/>
      <c r="D66" s="12"/>
      <c r="E66" s="12"/>
    </row>
    <row r="67" spans="2:5">
      <c r="B67" s="11"/>
      <c r="C67" s="12"/>
      <c r="D67" s="12"/>
      <c r="E67" s="12"/>
    </row>
    <row r="68" spans="2:5">
      <c r="B68" s="11"/>
      <c r="C68" s="12"/>
      <c r="D68" s="12"/>
      <c r="E68" s="12"/>
    </row>
  </sheetData>
  <mergeCells count="9">
    <mergeCell ref="C5:G5"/>
    <mergeCell ref="H5:I5"/>
    <mergeCell ref="J5:P5"/>
    <mergeCell ref="Q5:S5"/>
    <mergeCell ref="B1:V1"/>
    <mergeCell ref="V2:X2"/>
    <mergeCell ref="V3:X3"/>
    <mergeCell ref="V4:X4"/>
    <mergeCell ref="V5:X5"/>
  </mergeCells>
  <pageMargins left="1.3779527559055118" right="0.19685039370078741" top="0.59055118110236227" bottom="0.19685039370078741" header="0" footer="0"/>
  <pageSetup paperSize="9" scale="57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S39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K40" sqref="K40"/>
    </sheetView>
  </sheetViews>
  <sheetFormatPr defaultRowHeight="15"/>
  <cols>
    <col min="2" max="2" width="20.28515625" customWidth="1"/>
    <col min="3" max="3" width="10.85546875" bestFit="1" customWidth="1"/>
    <col min="4" max="4" width="12.5703125" customWidth="1"/>
    <col min="5" max="5" width="11.42578125" customWidth="1"/>
    <col min="6" max="6" width="11.85546875" customWidth="1"/>
    <col min="7" max="7" width="12.5703125" customWidth="1"/>
    <col min="8" max="9" width="11.7109375" customWidth="1"/>
    <col min="10" max="10" width="11.28515625" customWidth="1"/>
    <col min="11" max="11" width="12.7109375" customWidth="1"/>
    <col min="12" max="12" width="9.42578125" customWidth="1"/>
    <col min="14" max="14" width="16.140625" bestFit="1" customWidth="1"/>
  </cols>
  <sheetData>
    <row r="1" spans="2:19" ht="20.25">
      <c r="E1" s="35" t="s">
        <v>54</v>
      </c>
    </row>
    <row r="2" spans="2:19" ht="15.75">
      <c r="B2" s="171" t="s">
        <v>183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19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5" t="s">
        <v>211</v>
      </c>
      <c r="R3" s="165"/>
      <c r="S3" s="165"/>
    </row>
    <row r="4" spans="2:19" ht="15.75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65" t="s">
        <v>212</v>
      </c>
      <c r="R4" s="165"/>
      <c r="S4" s="165"/>
    </row>
    <row r="5" spans="2:19" ht="15.75"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5" t="s">
        <v>213</v>
      </c>
      <c r="R5" s="165"/>
      <c r="S5" s="165"/>
    </row>
    <row r="6" spans="2:19" ht="15.75" thickBot="1">
      <c r="Q6" s="165" t="s">
        <v>214</v>
      </c>
      <c r="R6" s="165"/>
      <c r="S6" s="165"/>
    </row>
    <row r="7" spans="2:19" ht="45" thickBot="1">
      <c r="B7" s="27" t="s">
        <v>58</v>
      </c>
      <c r="C7" s="42" t="s">
        <v>44</v>
      </c>
      <c r="D7" s="42" t="s">
        <v>45</v>
      </c>
      <c r="E7" s="42" t="s">
        <v>46</v>
      </c>
      <c r="F7" s="42" t="s">
        <v>47</v>
      </c>
      <c r="G7" s="42" t="s">
        <v>0</v>
      </c>
      <c r="H7" s="42" t="s">
        <v>52</v>
      </c>
      <c r="I7" s="42" t="s">
        <v>48</v>
      </c>
      <c r="J7" s="42" t="s">
        <v>51</v>
      </c>
      <c r="K7" s="42" t="s">
        <v>50</v>
      </c>
      <c r="L7" s="42" t="s">
        <v>49</v>
      </c>
      <c r="M7" s="36"/>
      <c r="N7" s="64" t="s">
        <v>56</v>
      </c>
      <c r="O7" s="161" t="s">
        <v>57</v>
      </c>
    </row>
    <row r="8" spans="2:19" ht="18.75">
      <c r="B8" s="37" t="s">
        <v>7</v>
      </c>
      <c r="C8" s="27">
        <v>60</v>
      </c>
      <c r="D8" s="27">
        <v>60</v>
      </c>
      <c r="E8" s="27"/>
      <c r="F8" s="27">
        <f>Лист4!T8</f>
        <v>90</v>
      </c>
      <c r="G8" s="27">
        <v>0</v>
      </c>
      <c r="H8" s="27">
        <f>Лист6!U8</f>
        <v>60</v>
      </c>
      <c r="I8" s="27">
        <v>20</v>
      </c>
      <c r="J8" s="27">
        <f>'Лист 8'!V8</f>
        <v>50</v>
      </c>
      <c r="K8" s="27">
        <v>0</v>
      </c>
      <c r="L8" s="27">
        <v>73</v>
      </c>
      <c r="M8" s="27"/>
      <c r="N8" s="66">
        <f t="shared" ref="N8:N26" si="0">SUM(C8:M8)</f>
        <v>413</v>
      </c>
      <c r="O8" s="162">
        <v>413</v>
      </c>
    </row>
    <row r="9" spans="2:19" ht="18.75">
      <c r="B9" s="37" t="s">
        <v>29</v>
      </c>
      <c r="C9" s="27">
        <v>0</v>
      </c>
      <c r="D9" s="27">
        <v>0</v>
      </c>
      <c r="E9" s="27">
        <v>0</v>
      </c>
      <c r="F9" s="27">
        <v>20</v>
      </c>
      <c r="G9" s="27">
        <v>70</v>
      </c>
      <c r="H9" s="27">
        <v>0</v>
      </c>
      <c r="I9" s="27">
        <v>0</v>
      </c>
      <c r="J9" s="27">
        <v>0</v>
      </c>
      <c r="K9" s="27">
        <v>70</v>
      </c>
      <c r="L9" s="27">
        <f>Лист10!T8</f>
        <v>20</v>
      </c>
      <c r="M9" s="27"/>
      <c r="N9" s="66">
        <f t="shared" si="0"/>
        <v>180</v>
      </c>
      <c r="O9" s="162">
        <v>180</v>
      </c>
    </row>
    <row r="10" spans="2:19" ht="18.75">
      <c r="B10" s="37" t="s">
        <v>84</v>
      </c>
      <c r="C10" s="27">
        <f>Лист1!U9</f>
        <v>30</v>
      </c>
      <c r="D10" s="27">
        <v>0</v>
      </c>
      <c r="E10" s="27">
        <v>0</v>
      </c>
      <c r="F10" s="27">
        <v>0</v>
      </c>
      <c r="G10" s="27">
        <v>118</v>
      </c>
      <c r="H10" s="27">
        <v>0</v>
      </c>
      <c r="I10" s="27">
        <v>130</v>
      </c>
      <c r="J10" s="27">
        <v>0</v>
      </c>
      <c r="K10" s="27">
        <v>0</v>
      </c>
      <c r="L10" s="27">
        <v>0</v>
      </c>
      <c r="M10" s="27"/>
      <c r="N10" s="66">
        <f t="shared" si="0"/>
        <v>278</v>
      </c>
      <c r="O10" s="162">
        <v>278</v>
      </c>
    </row>
    <row r="11" spans="2:19" ht="37.5">
      <c r="B11" s="37" t="s">
        <v>8</v>
      </c>
      <c r="C11" s="27">
        <f>Лист1!U10</f>
        <v>16</v>
      </c>
      <c r="D11" s="27">
        <f>Лист2!U9</f>
        <v>16</v>
      </c>
      <c r="E11" s="27">
        <f>Лист3!W9</f>
        <v>16</v>
      </c>
      <c r="F11" s="27">
        <f>Лист4!T10</f>
        <v>16</v>
      </c>
      <c r="G11" s="27">
        <f>Лист5!S10</f>
        <v>16</v>
      </c>
      <c r="H11" s="27">
        <f>Лист6!U9</f>
        <v>16</v>
      </c>
      <c r="I11" s="27">
        <f>Лист7!S10</f>
        <v>16</v>
      </c>
      <c r="J11" s="27">
        <v>14</v>
      </c>
      <c r="K11" s="27">
        <f>Лист9!T9</f>
        <v>16</v>
      </c>
      <c r="L11" s="27">
        <f>Лист10!T10</f>
        <v>16</v>
      </c>
      <c r="M11" s="27"/>
      <c r="N11" s="66">
        <f t="shared" si="0"/>
        <v>158</v>
      </c>
      <c r="O11" s="162">
        <v>158</v>
      </c>
    </row>
    <row r="12" spans="2:19" ht="18.75">
      <c r="B12" s="37" t="s">
        <v>9</v>
      </c>
      <c r="C12" s="27">
        <f>Лист1!U11</f>
        <v>7</v>
      </c>
      <c r="D12" s="27">
        <f>Лист2!U10</f>
        <v>14</v>
      </c>
      <c r="E12" s="27">
        <f>Лист3!W10</f>
        <v>14</v>
      </c>
      <c r="F12" s="27">
        <f>Лист4!T11</f>
        <v>9</v>
      </c>
      <c r="G12" s="27">
        <f>Лист5!S11</f>
        <v>6</v>
      </c>
      <c r="H12" s="27">
        <v>5</v>
      </c>
      <c r="I12" s="27">
        <f>Лист7!S11</f>
        <v>6</v>
      </c>
      <c r="J12" s="27">
        <f>'Лист 8'!V10</f>
        <v>7</v>
      </c>
      <c r="K12" s="27">
        <f>Лист9!T10</f>
        <v>14</v>
      </c>
      <c r="L12" s="27">
        <v>4</v>
      </c>
      <c r="M12" s="27"/>
      <c r="N12" s="66">
        <f t="shared" si="0"/>
        <v>86</v>
      </c>
      <c r="O12" s="162">
        <v>83</v>
      </c>
    </row>
    <row r="13" spans="2:19" ht="18.75">
      <c r="B13" s="37" t="s">
        <v>10</v>
      </c>
      <c r="C13" s="27">
        <f>Лист1!U40</f>
        <v>170</v>
      </c>
      <c r="D13" s="27">
        <f>Лист2!U39</f>
        <v>300</v>
      </c>
      <c r="E13" s="27">
        <f>Лист3!W42</f>
        <v>440</v>
      </c>
      <c r="F13" s="27">
        <f>Лист4!T39</f>
        <v>210</v>
      </c>
      <c r="G13" s="38">
        <f>Лист5!S39</f>
        <v>520</v>
      </c>
      <c r="H13" s="27">
        <f>Лист6!U36</f>
        <v>180</v>
      </c>
      <c r="I13" s="27">
        <f>Лист7!S39</f>
        <v>440</v>
      </c>
      <c r="J13" s="27">
        <f>'Лист 8'!V34</f>
        <v>480</v>
      </c>
      <c r="K13" s="27">
        <f>Лист9!T38</f>
        <v>150</v>
      </c>
      <c r="L13" s="27">
        <f>Лист10!T40</f>
        <v>485</v>
      </c>
      <c r="M13" s="27"/>
      <c r="N13" s="66">
        <f t="shared" si="0"/>
        <v>3375</v>
      </c>
      <c r="O13" s="162">
        <v>3375</v>
      </c>
    </row>
    <row r="14" spans="2:19" ht="18.75">
      <c r="B14" s="37" t="s">
        <v>11</v>
      </c>
      <c r="C14" s="28">
        <f>Лист1!U13</f>
        <v>10</v>
      </c>
      <c r="D14" s="27">
        <f>Лист2!U12</f>
        <v>17</v>
      </c>
      <c r="E14" s="27">
        <f>Лист3!W12</f>
        <v>10</v>
      </c>
      <c r="F14" s="27">
        <v>0</v>
      </c>
      <c r="G14" s="38">
        <f>Лист5!S16</f>
        <v>6</v>
      </c>
      <c r="H14" s="27">
        <f>Лист6!U15</f>
        <v>10</v>
      </c>
      <c r="I14" s="27">
        <f>Лист7!S13</f>
        <v>5</v>
      </c>
      <c r="J14" s="27">
        <v>0</v>
      </c>
      <c r="K14" s="27">
        <f>Лист9!T12</f>
        <v>15</v>
      </c>
      <c r="L14" s="27">
        <f>Лист10!T13</f>
        <v>10</v>
      </c>
      <c r="M14" s="27"/>
      <c r="N14" s="66">
        <f t="shared" si="0"/>
        <v>83</v>
      </c>
      <c r="O14" s="162">
        <v>83</v>
      </c>
    </row>
    <row r="15" spans="2:19" ht="18.75">
      <c r="B15" s="37" t="s">
        <v>31</v>
      </c>
      <c r="C15" s="28">
        <f>Лист1!U14</f>
        <v>0</v>
      </c>
      <c r="D15" s="27">
        <f>Лист2!U13</f>
        <v>70</v>
      </c>
      <c r="E15" s="27">
        <f>Лист3!W14</f>
        <v>25</v>
      </c>
      <c r="F15" s="27">
        <f>Лист4!T13</f>
        <v>70</v>
      </c>
      <c r="G15" s="27">
        <v>0</v>
      </c>
      <c r="H15" s="27">
        <f>Лист6!U12</f>
        <v>65</v>
      </c>
      <c r="I15" s="27">
        <v>0</v>
      </c>
      <c r="J15" s="27">
        <v>0</v>
      </c>
      <c r="K15" s="27">
        <f>Лист9!T13</f>
        <v>70</v>
      </c>
      <c r="L15" s="27">
        <v>0</v>
      </c>
      <c r="M15" s="27"/>
      <c r="N15" s="66">
        <f t="shared" si="0"/>
        <v>300</v>
      </c>
      <c r="O15" s="162">
        <v>300</v>
      </c>
    </row>
    <row r="16" spans="2:19" ht="18.75">
      <c r="B16" s="37" t="s">
        <v>32</v>
      </c>
      <c r="C16" s="28">
        <v>0</v>
      </c>
      <c r="D16" s="27">
        <f>Лист2!U15</f>
        <v>8</v>
      </c>
      <c r="E16" s="27">
        <v>0</v>
      </c>
      <c r="F16" s="27">
        <v>0</v>
      </c>
      <c r="G16" s="27">
        <f>Лист5!S13</f>
        <v>10</v>
      </c>
      <c r="H16" s="27">
        <v>0</v>
      </c>
      <c r="I16" s="27">
        <f>Лист7!S14</f>
        <v>8</v>
      </c>
      <c r="J16" s="27">
        <v>0</v>
      </c>
      <c r="K16" s="27">
        <f>Лист9!T14</f>
        <v>11</v>
      </c>
      <c r="L16" s="27">
        <f>Лист10!T15</f>
        <v>8</v>
      </c>
      <c r="M16" s="27"/>
      <c r="N16" s="66">
        <f>SUM(C16:M16)</f>
        <v>45</v>
      </c>
      <c r="O16" s="162">
        <v>45</v>
      </c>
    </row>
    <row r="17" spans="2:15" ht="18.75">
      <c r="B17" s="37" t="s">
        <v>33</v>
      </c>
      <c r="C17" s="29">
        <f>Лист1!U16</f>
        <v>50</v>
      </c>
      <c r="D17" s="146">
        <f>Лист2!U16</f>
        <v>10</v>
      </c>
      <c r="E17" s="38">
        <f>Лист3!W15</f>
        <v>10</v>
      </c>
      <c r="F17" s="38">
        <f>Лист4!T15</f>
        <v>30</v>
      </c>
      <c r="G17" s="38">
        <f>Лист5!S14</f>
        <v>40</v>
      </c>
      <c r="H17" s="38">
        <f>Лист6!U16</f>
        <v>50</v>
      </c>
      <c r="I17" s="38">
        <f>Лист7!S15</f>
        <v>10</v>
      </c>
      <c r="J17" s="38">
        <f>'Лист 8'!V13</f>
        <v>45</v>
      </c>
      <c r="K17" s="30">
        <f>Лист9!T15</f>
        <v>10</v>
      </c>
      <c r="L17" s="30">
        <f>Лист10!T16</f>
        <v>25</v>
      </c>
      <c r="M17" s="38"/>
      <c r="N17" s="67">
        <f t="shared" si="0"/>
        <v>280</v>
      </c>
      <c r="O17" s="162">
        <v>320</v>
      </c>
    </row>
    <row r="18" spans="2:15" ht="18.75">
      <c r="B18" s="37" t="s">
        <v>12</v>
      </c>
      <c r="C18" s="30">
        <f>Лист1!U18</f>
        <v>40</v>
      </c>
      <c r="D18" s="27">
        <f>Лист2!U17</f>
        <v>10</v>
      </c>
      <c r="E18" s="27">
        <f>Лист3!W16</f>
        <v>38</v>
      </c>
      <c r="F18" s="27">
        <v>60</v>
      </c>
      <c r="G18" s="27">
        <f>Лист5!S17</f>
        <v>6</v>
      </c>
      <c r="H18" s="27">
        <f>Лист6!U17</f>
        <v>0</v>
      </c>
      <c r="I18" s="27">
        <f>Лист7!S16</f>
        <v>40</v>
      </c>
      <c r="J18" s="27">
        <v>3</v>
      </c>
      <c r="K18" s="27">
        <f>Лист9!T16</f>
        <v>11</v>
      </c>
      <c r="L18" s="27">
        <f>Лист10!T22</f>
        <v>10</v>
      </c>
      <c r="M18" s="27"/>
      <c r="N18" s="66">
        <f t="shared" si="0"/>
        <v>218</v>
      </c>
      <c r="O18" s="162">
        <v>218</v>
      </c>
    </row>
    <row r="19" spans="2:15" ht="18.75">
      <c r="B19" s="37" t="s">
        <v>35</v>
      </c>
      <c r="C19" s="30">
        <v>0</v>
      </c>
      <c r="D19" s="27">
        <v>8</v>
      </c>
      <c r="E19" s="27">
        <v>0</v>
      </c>
      <c r="F19" s="27">
        <f>Лист4!T19</f>
        <v>0</v>
      </c>
      <c r="G19" s="27">
        <v>8</v>
      </c>
      <c r="H19" s="27">
        <v>0</v>
      </c>
      <c r="I19" s="27">
        <v>0</v>
      </c>
      <c r="J19" s="27">
        <f>'Лист 8'!V20</f>
        <v>7</v>
      </c>
      <c r="K19" s="27">
        <v>0</v>
      </c>
      <c r="L19" s="27">
        <f>Лист10!T24</f>
        <v>0</v>
      </c>
      <c r="M19" s="27"/>
      <c r="N19" s="66">
        <f t="shared" si="0"/>
        <v>23</v>
      </c>
      <c r="O19" s="162">
        <v>23</v>
      </c>
    </row>
    <row r="20" spans="2:15" ht="18.75">
      <c r="B20" s="37" t="s">
        <v>82</v>
      </c>
      <c r="C20" s="30">
        <f>Лист1!U41</f>
        <v>38</v>
      </c>
      <c r="D20" s="27">
        <f>Лист2!U40</f>
        <v>30</v>
      </c>
      <c r="E20" s="27">
        <f>Лист3!W43</f>
        <v>20</v>
      </c>
      <c r="F20" s="27">
        <f>Лист4!T40</f>
        <v>30</v>
      </c>
      <c r="G20" s="27">
        <f>Лист5!S40</f>
        <v>15</v>
      </c>
      <c r="H20" s="27">
        <f>Лист6!U37</f>
        <v>55</v>
      </c>
      <c r="I20" s="27">
        <f>Лист7!S40</f>
        <v>30</v>
      </c>
      <c r="J20" s="27">
        <f>'Лист 8'!V35</f>
        <v>25</v>
      </c>
      <c r="K20" s="27">
        <f>Лист9!T39</f>
        <v>30</v>
      </c>
      <c r="L20" s="27">
        <f>Лист10!T41</f>
        <v>50</v>
      </c>
      <c r="M20" s="27"/>
      <c r="N20" s="66">
        <f>SUM(C20:M20)</f>
        <v>323</v>
      </c>
      <c r="O20" s="162">
        <v>323</v>
      </c>
    </row>
    <row r="21" spans="2:15" ht="18.75">
      <c r="B21" s="37" t="s">
        <v>13</v>
      </c>
      <c r="C21" s="30">
        <v>0</v>
      </c>
      <c r="D21" s="27">
        <f>Лист2!U20</f>
        <v>30</v>
      </c>
      <c r="E21" s="27">
        <f>Лист3!W19</f>
        <v>15</v>
      </c>
      <c r="F21" s="27">
        <v>0</v>
      </c>
      <c r="G21" s="27">
        <v>0</v>
      </c>
      <c r="H21" s="27">
        <v>0</v>
      </c>
      <c r="I21" s="27">
        <f>Лист7!S18</f>
        <v>15</v>
      </c>
      <c r="J21" s="27">
        <v>0</v>
      </c>
      <c r="K21" s="27">
        <f>Лист9!T19</f>
        <v>30</v>
      </c>
      <c r="L21" s="27">
        <v>0</v>
      </c>
      <c r="M21" s="27"/>
      <c r="N21" s="66">
        <f t="shared" si="0"/>
        <v>90</v>
      </c>
      <c r="O21" s="162">
        <v>90</v>
      </c>
    </row>
    <row r="22" spans="2:15" ht="18.75">
      <c r="B22" s="37" t="s">
        <v>14</v>
      </c>
      <c r="C22" s="27">
        <f>Лист1!U22</f>
        <v>22</v>
      </c>
      <c r="D22" s="27">
        <f>Лист2!U21</f>
        <v>20</v>
      </c>
      <c r="E22" s="27">
        <f>Лист3!W20</f>
        <v>22</v>
      </c>
      <c r="F22" s="27">
        <f>Лист4!T20</f>
        <v>25</v>
      </c>
      <c r="G22" s="27">
        <f>Лист5!S19</f>
        <v>21</v>
      </c>
      <c r="H22" s="27">
        <f>Лист6!U20</f>
        <v>25</v>
      </c>
      <c r="I22" s="27">
        <f>Лист7!S20</f>
        <v>22</v>
      </c>
      <c r="J22" s="27">
        <f>'Лист 8'!V15</f>
        <v>21</v>
      </c>
      <c r="K22" s="27">
        <f>Лист9!T20</f>
        <v>25</v>
      </c>
      <c r="L22" s="27">
        <f>Лист10!T19</f>
        <v>22</v>
      </c>
      <c r="M22" s="27"/>
      <c r="N22" s="66">
        <f t="shared" si="0"/>
        <v>225</v>
      </c>
      <c r="O22" s="162">
        <v>225</v>
      </c>
    </row>
    <row r="23" spans="2:15" ht="18.75">
      <c r="B23" s="37" t="s">
        <v>15</v>
      </c>
      <c r="C23" s="27">
        <f>Лист1!U34</f>
        <v>37</v>
      </c>
      <c r="D23" s="27">
        <v>0</v>
      </c>
      <c r="E23" s="27">
        <v>0</v>
      </c>
      <c r="F23" s="27">
        <f>Лист4!T21</f>
        <v>38</v>
      </c>
      <c r="G23" s="27">
        <v>0</v>
      </c>
      <c r="H23" s="27">
        <v>0</v>
      </c>
      <c r="I23" s="27">
        <f>Лист7!S22</f>
        <v>37</v>
      </c>
      <c r="J23" s="27">
        <v>0</v>
      </c>
      <c r="K23" s="27">
        <v>0</v>
      </c>
      <c r="L23" s="27">
        <f>Лист10!T20</f>
        <v>38</v>
      </c>
      <c r="M23" s="27"/>
      <c r="N23" s="66">
        <f t="shared" si="0"/>
        <v>150</v>
      </c>
      <c r="O23" s="162">
        <v>150</v>
      </c>
    </row>
    <row r="24" spans="2:15" ht="18.75">
      <c r="B24" s="37" t="s">
        <v>38</v>
      </c>
      <c r="C24" s="27">
        <f>Лист1!U23</f>
        <v>30</v>
      </c>
      <c r="D24" s="27">
        <f>Лист2!U22</f>
        <v>80</v>
      </c>
      <c r="E24" s="27">
        <f>Лист3!W22</f>
        <v>100</v>
      </c>
      <c r="F24" s="27">
        <f>Лист4!T22</f>
        <v>30</v>
      </c>
      <c r="G24" s="27">
        <f>Лист5!S20</f>
        <v>80</v>
      </c>
      <c r="H24" s="27">
        <f>Лист6!U22</f>
        <v>130</v>
      </c>
      <c r="I24" s="27">
        <f>Лист7!S21</f>
        <v>30</v>
      </c>
      <c r="J24" s="27">
        <f>'Лист 8'!V16</f>
        <v>80</v>
      </c>
      <c r="K24" s="27">
        <f>Лист9!T22</f>
        <v>130</v>
      </c>
      <c r="L24" s="27">
        <f>Лист10!T21</f>
        <v>60</v>
      </c>
      <c r="M24" s="27"/>
      <c r="N24" s="66">
        <f t="shared" si="0"/>
        <v>750</v>
      </c>
      <c r="O24" s="162">
        <v>750</v>
      </c>
    </row>
    <row r="25" spans="2:15" ht="18.75">
      <c r="B25" s="37" t="s">
        <v>16</v>
      </c>
      <c r="C25" s="27">
        <f>Лист1!U24</f>
        <v>23</v>
      </c>
      <c r="D25" s="27">
        <v>0</v>
      </c>
      <c r="E25" s="27">
        <f>Лист3!W23</f>
        <v>0</v>
      </c>
      <c r="F25" s="27">
        <f>Лист4!T23</f>
        <v>20</v>
      </c>
      <c r="G25" s="27">
        <f>Лист5!S21</f>
        <v>0</v>
      </c>
      <c r="H25" s="27">
        <f>Лист6!U23</f>
        <v>0</v>
      </c>
      <c r="I25" s="27">
        <f>Лист7!S23</f>
        <v>20</v>
      </c>
      <c r="J25" s="27">
        <v>0</v>
      </c>
      <c r="K25" s="27">
        <f>Лист9!T21</f>
        <v>0</v>
      </c>
      <c r="L25" s="27">
        <f>Лист10!T23</f>
        <v>20</v>
      </c>
      <c r="M25" s="27"/>
      <c r="N25" s="66">
        <f t="shared" si="0"/>
        <v>83</v>
      </c>
      <c r="O25" s="162">
        <v>83</v>
      </c>
    </row>
    <row r="26" spans="2:15" ht="31.5" customHeight="1">
      <c r="B26" s="39" t="s">
        <v>17</v>
      </c>
      <c r="C26" s="40">
        <f>Лист1!U25</f>
        <v>180</v>
      </c>
      <c r="D26" s="27">
        <f>Лист2!U23</f>
        <v>60</v>
      </c>
      <c r="E26" s="27">
        <f>Лист3!W24</f>
        <v>210</v>
      </c>
      <c r="F26" s="27">
        <f>Лист4!T24</f>
        <v>60</v>
      </c>
      <c r="G26" s="27">
        <f>Лист5!S23</f>
        <v>180</v>
      </c>
      <c r="H26" s="27">
        <f>Лист6!U24</f>
        <v>210</v>
      </c>
      <c r="I26" s="27">
        <f>Лист7!S24</f>
        <v>60</v>
      </c>
      <c r="J26" s="27">
        <f>'Лист 8'!V21</f>
        <v>180</v>
      </c>
      <c r="K26" s="27">
        <f>Лист9!T23</f>
        <v>60</v>
      </c>
      <c r="L26" s="27">
        <f>Лист10!T25</f>
        <v>200</v>
      </c>
      <c r="M26" s="27"/>
      <c r="N26" s="66">
        <f t="shared" si="0"/>
        <v>1400</v>
      </c>
      <c r="O26" s="162">
        <v>1400</v>
      </c>
    </row>
    <row r="27" spans="2:15" ht="18.75" customHeight="1">
      <c r="B27" s="41" t="s">
        <v>18</v>
      </c>
      <c r="C27" s="27">
        <f>Лист1!U26</f>
        <v>180</v>
      </c>
      <c r="D27" s="27">
        <f>Лист2!U24</f>
        <v>60</v>
      </c>
      <c r="E27" s="27">
        <f>Лист3!W25</f>
        <v>210</v>
      </c>
      <c r="F27" s="27">
        <f>Лист4!T25</f>
        <v>60</v>
      </c>
      <c r="G27" s="27">
        <f>Лист5!S24</f>
        <v>180</v>
      </c>
      <c r="H27" s="27">
        <f>Лист6!U25</f>
        <v>210</v>
      </c>
      <c r="I27" s="27">
        <f>Лист7!S25</f>
        <v>60</v>
      </c>
      <c r="J27" s="27">
        <f>'Лист 8'!V22</f>
        <v>180</v>
      </c>
      <c r="K27" s="27">
        <f>Лист9!T24</f>
        <v>60</v>
      </c>
      <c r="L27" s="27">
        <f>Лист10!T26</f>
        <v>200</v>
      </c>
      <c r="M27" s="27"/>
      <c r="N27" s="66">
        <f t="shared" ref="N27:N37" si="1">SUM(C27:M27)</f>
        <v>1400</v>
      </c>
      <c r="O27" s="162">
        <v>1400</v>
      </c>
    </row>
    <row r="28" spans="2:15" ht="20.25" customHeight="1">
      <c r="B28" s="41" t="s">
        <v>19</v>
      </c>
      <c r="C28" s="27">
        <f>Лист1!U27</f>
        <v>180</v>
      </c>
      <c r="D28" s="27">
        <f>Лист2!U25</f>
        <v>60</v>
      </c>
      <c r="E28" s="27">
        <f>Лист3!W26</f>
        <v>210</v>
      </c>
      <c r="F28" s="27">
        <f>Лист4!T26</f>
        <v>60</v>
      </c>
      <c r="G28" s="27">
        <f>Лист5!S25</f>
        <v>180</v>
      </c>
      <c r="H28" s="27">
        <f>Лист6!U26</f>
        <v>210</v>
      </c>
      <c r="I28" s="27">
        <f>Лист7!S26</f>
        <v>60</v>
      </c>
      <c r="J28" s="27">
        <f>'Лист 8'!V23</f>
        <v>180</v>
      </c>
      <c r="K28" s="27">
        <f>Лист9!T25</f>
        <v>60</v>
      </c>
      <c r="L28" s="27">
        <f>Лист10!T27</f>
        <v>200</v>
      </c>
      <c r="M28" s="27"/>
      <c r="N28" s="66">
        <f t="shared" si="1"/>
        <v>1400</v>
      </c>
      <c r="O28" s="162">
        <v>1400</v>
      </c>
    </row>
    <row r="29" spans="2:15" ht="21" customHeight="1">
      <c r="B29" s="41" t="s">
        <v>20</v>
      </c>
      <c r="C29" s="27">
        <f>Лист1!U28</f>
        <v>200</v>
      </c>
      <c r="D29" s="27">
        <f>Лист2!U26</f>
        <v>60</v>
      </c>
      <c r="E29" s="27">
        <f>Лист3!W27</f>
        <v>220</v>
      </c>
      <c r="F29" s="27">
        <f>Лист4!T27</f>
        <v>60</v>
      </c>
      <c r="G29" s="27">
        <f>Лист5!S26</f>
        <v>200</v>
      </c>
      <c r="H29" s="27">
        <f>Лист6!U27</f>
        <v>220</v>
      </c>
      <c r="I29" s="27">
        <f>Лист7!S27</f>
        <v>60</v>
      </c>
      <c r="J29" s="27">
        <f>'Лист 8'!V24</f>
        <v>200</v>
      </c>
      <c r="K29" s="27">
        <f>Лист9!T26</f>
        <v>60</v>
      </c>
      <c r="L29" s="27">
        <f>Лист10!T28</f>
        <v>220</v>
      </c>
      <c r="M29" s="27"/>
      <c r="N29" s="66">
        <f t="shared" si="1"/>
        <v>1500</v>
      </c>
      <c r="O29" s="162">
        <v>1500</v>
      </c>
    </row>
    <row r="30" spans="2:15" ht="37.5">
      <c r="B30" s="37" t="s">
        <v>26</v>
      </c>
      <c r="C30" s="27">
        <f>Лист1!U36</f>
        <v>60</v>
      </c>
      <c r="D30" s="27">
        <f>Лист2!U33</f>
        <v>60</v>
      </c>
      <c r="E30" s="27">
        <f>Лист3!W34</f>
        <v>60</v>
      </c>
      <c r="F30" s="27">
        <f>Лист4!T32</f>
        <v>60</v>
      </c>
      <c r="G30" s="27">
        <f>Лист5!S33</f>
        <v>60</v>
      </c>
      <c r="H30" s="27">
        <f>Лист6!U31</f>
        <v>60</v>
      </c>
      <c r="I30" s="27">
        <f>Лист7!S32</f>
        <v>60</v>
      </c>
      <c r="J30" s="27">
        <f>'Лист 8'!V29</f>
        <v>60</v>
      </c>
      <c r="K30" s="27">
        <f>Лист9!T32</f>
        <v>60</v>
      </c>
      <c r="L30" s="27">
        <f>Лист10!T34</f>
        <v>60</v>
      </c>
      <c r="M30" s="27"/>
      <c r="N30" s="66">
        <f t="shared" si="1"/>
        <v>600</v>
      </c>
      <c r="O30" s="162">
        <v>600</v>
      </c>
    </row>
    <row r="31" spans="2:15" ht="18.75">
      <c r="B31" s="37" t="s">
        <v>27</v>
      </c>
      <c r="C31" s="27">
        <f>Лист1!U37</f>
        <v>37.5</v>
      </c>
      <c r="D31" s="27">
        <f>Лист2!U34</f>
        <v>37.5</v>
      </c>
      <c r="E31" s="27">
        <f>Лист3!W35</f>
        <v>37.5</v>
      </c>
      <c r="F31" s="27">
        <f>Лист4!T33</f>
        <v>37.5</v>
      </c>
      <c r="G31" s="27">
        <f>Лист5!S34</f>
        <v>37.5</v>
      </c>
      <c r="H31" s="27">
        <f>Лист6!U32</f>
        <v>37.5</v>
      </c>
      <c r="I31" s="27">
        <f>Лист7!S33</f>
        <v>37.5</v>
      </c>
      <c r="J31" s="27">
        <f>'Лист 8'!V30</f>
        <v>37.5</v>
      </c>
      <c r="K31" s="27">
        <f>Лист9!T33</f>
        <v>37.5</v>
      </c>
      <c r="L31" s="27">
        <f>Лист10!T35</f>
        <v>37.5</v>
      </c>
      <c r="M31" s="27"/>
      <c r="N31" s="66">
        <f t="shared" si="1"/>
        <v>375</v>
      </c>
      <c r="O31" s="162">
        <v>375</v>
      </c>
    </row>
    <row r="32" spans="2:15" ht="18.75">
      <c r="B32" s="37" t="s">
        <v>40</v>
      </c>
      <c r="C32" s="27">
        <v>0</v>
      </c>
      <c r="D32" s="27">
        <v>0</v>
      </c>
      <c r="E32" s="27">
        <v>3</v>
      </c>
      <c r="F32" s="27">
        <v>0</v>
      </c>
      <c r="G32" s="27">
        <v>0</v>
      </c>
      <c r="H32" s="27">
        <v>0</v>
      </c>
      <c r="I32" s="27">
        <v>3</v>
      </c>
      <c r="J32" s="27">
        <v>0</v>
      </c>
      <c r="K32" s="27">
        <v>0</v>
      </c>
      <c r="L32" s="27">
        <v>3</v>
      </c>
      <c r="M32" s="27"/>
      <c r="N32" s="66">
        <f t="shared" si="1"/>
        <v>9</v>
      </c>
      <c r="O32" s="162">
        <v>9</v>
      </c>
    </row>
    <row r="33" spans="2:15" ht="18.75">
      <c r="B33" s="37" t="s">
        <v>5</v>
      </c>
      <c r="C33" s="27">
        <f>Лист1!U35</f>
        <v>1</v>
      </c>
      <c r="D33" s="27">
        <v>0</v>
      </c>
      <c r="E33" s="27">
        <v>0</v>
      </c>
      <c r="F33" s="27">
        <f>Лист4!T34</f>
        <v>2</v>
      </c>
      <c r="G33" s="27">
        <v>0</v>
      </c>
      <c r="H33" s="27">
        <f>Лист6!U33</f>
        <v>1</v>
      </c>
      <c r="I33" s="27">
        <v>0</v>
      </c>
      <c r="J33" s="27">
        <v>0</v>
      </c>
      <c r="K33" s="27">
        <f>Лист9!T34</f>
        <v>1</v>
      </c>
      <c r="L33" s="27">
        <v>0</v>
      </c>
      <c r="M33" s="27"/>
      <c r="N33" s="66">
        <f t="shared" si="1"/>
        <v>5</v>
      </c>
      <c r="O33" s="162">
        <v>5</v>
      </c>
    </row>
    <row r="34" spans="2:15" ht="18.75">
      <c r="B34" s="37" t="s">
        <v>41</v>
      </c>
      <c r="C34" s="27">
        <v>0</v>
      </c>
      <c r="D34" s="27">
        <f>Лист2!U35</f>
        <v>1</v>
      </c>
      <c r="E34" s="27">
        <v>0</v>
      </c>
      <c r="F34" s="27">
        <v>0</v>
      </c>
      <c r="G34" s="27">
        <f>Лист5!S35</f>
        <v>2</v>
      </c>
      <c r="H34" s="27">
        <v>0</v>
      </c>
      <c r="I34" s="27">
        <v>0</v>
      </c>
      <c r="J34" s="27">
        <f>'Лист 8'!V31</f>
        <v>2</v>
      </c>
      <c r="K34" s="27">
        <v>0</v>
      </c>
      <c r="L34" s="27">
        <v>0</v>
      </c>
      <c r="M34" s="27"/>
      <c r="N34" s="66">
        <f t="shared" si="1"/>
        <v>5</v>
      </c>
      <c r="O34" s="162">
        <v>5</v>
      </c>
    </row>
    <row r="35" spans="2:15" ht="18.75">
      <c r="B35" s="37" t="s">
        <v>42</v>
      </c>
      <c r="C35" s="27">
        <f>Лист1!U38</f>
        <v>4</v>
      </c>
      <c r="D35" s="27">
        <f>Лист2!U36</f>
        <v>4</v>
      </c>
      <c r="E35" s="27">
        <f>Лист3!W38</f>
        <v>4</v>
      </c>
      <c r="F35" s="27">
        <f>Лист4!T36</f>
        <v>4</v>
      </c>
      <c r="G35" s="27">
        <f>Лист5!S37</f>
        <v>4</v>
      </c>
      <c r="H35" s="27">
        <v>4</v>
      </c>
      <c r="I35" s="27">
        <f>Лист7!S36</f>
        <v>4.0000000000000009</v>
      </c>
      <c r="J35" s="27">
        <f>'Лист 8'!V32</f>
        <v>4</v>
      </c>
      <c r="K35" s="27">
        <f>Лист9!T36</f>
        <v>3</v>
      </c>
      <c r="L35" s="27">
        <f>Лист10!T37</f>
        <v>3</v>
      </c>
      <c r="M35" s="27"/>
      <c r="N35" s="66">
        <f t="shared" si="1"/>
        <v>38</v>
      </c>
      <c r="O35" s="162">
        <v>38</v>
      </c>
    </row>
    <row r="36" spans="2:15" ht="18.75">
      <c r="B36" s="37" t="s">
        <v>28</v>
      </c>
      <c r="C36" s="27">
        <f>Лист1!U33</f>
        <v>150</v>
      </c>
      <c r="D36" s="27">
        <v>0</v>
      </c>
      <c r="E36" s="27">
        <f>Лист3!W39</f>
        <v>150</v>
      </c>
      <c r="F36" s="27">
        <f>Лист4!T35</f>
        <v>150</v>
      </c>
      <c r="G36" s="27">
        <v>0</v>
      </c>
      <c r="H36" s="27">
        <f>Лист6!U21</f>
        <v>0</v>
      </c>
      <c r="I36" s="27">
        <f>Лист7!C34:S34</f>
        <v>150</v>
      </c>
      <c r="J36" s="27">
        <v>0</v>
      </c>
      <c r="K36" s="27">
        <f>Лист9!T21</f>
        <v>0</v>
      </c>
      <c r="L36" s="27">
        <f>Лист10!T38</f>
        <v>150</v>
      </c>
      <c r="M36" s="27"/>
      <c r="N36" s="66">
        <f t="shared" si="1"/>
        <v>750</v>
      </c>
      <c r="O36" s="162">
        <v>750</v>
      </c>
    </row>
    <row r="37" spans="2:15" ht="18.75">
      <c r="B37" s="37" t="s">
        <v>43</v>
      </c>
      <c r="C37" s="27">
        <v>1</v>
      </c>
      <c r="D37" s="27">
        <f>Лист2!U37</f>
        <v>0</v>
      </c>
      <c r="E37" s="27">
        <v>1</v>
      </c>
      <c r="F37" s="27">
        <v>1</v>
      </c>
      <c r="G37" s="27">
        <v>0</v>
      </c>
      <c r="H37" s="27">
        <v>0</v>
      </c>
      <c r="I37" s="27">
        <v>1</v>
      </c>
      <c r="J37" s="27">
        <v>0</v>
      </c>
      <c r="K37" s="27">
        <f>Лист9!T35</f>
        <v>0</v>
      </c>
      <c r="L37" s="27">
        <v>0</v>
      </c>
      <c r="M37" s="27"/>
      <c r="N37" s="66">
        <f t="shared" si="1"/>
        <v>4</v>
      </c>
      <c r="O37" s="162">
        <v>4</v>
      </c>
    </row>
    <row r="38" spans="2:15" ht="18.75">
      <c r="B38" s="37" t="s">
        <v>55</v>
      </c>
      <c r="C38" s="27">
        <f>Лист1!U42</f>
        <v>130</v>
      </c>
      <c r="D38" s="27">
        <f>Лист2!U38</f>
        <v>271</v>
      </c>
      <c r="E38" s="27">
        <f>Лист3!W41</f>
        <v>130</v>
      </c>
      <c r="F38" s="27">
        <f>Лист4!T38</f>
        <v>160</v>
      </c>
      <c r="G38" s="27">
        <f>Лист5!S38</f>
        <v>160</v>
      </c>
      <c r="H38" s="27">
        <f>Лист6!U35</f>
        <v>130</v>
      </c>
      <c r="I38" s="27">
        <f>Лист7!S38</f>
        <v>90</v>
      </c>
      <c r="J38" s="27">
        <f>'Лист 8'!V33</f>
        <v>225</v>
      </c>
      <c r="K38" s="27">
        <f>Лист9!T37</f>
        <v>234</v>
      </c>
      <c r="L38" s="27">
        <f>Лист10!T39</f>
        <v>100</v>
      </c>
      <c r="M38" s="27"/>
      <c r="N38" s="66">
        <f>SUM(C38:M38)</f>
        <v>1630</v>
      </c>
      <c r="O38" s="162">
        <v>1650</v>
      </c>
    </row>
    <row r="39" spans="2:15" ht="18.75">
      <c r="B39" s="27" t="s">
        <v>218</v>
      </c>
      <c r="C39" s="27"/>
      <c r="D39" s="27"/>
      <c r="E39" s="27">
        <v>94</v>
      </c>
      <c r="F39" s="27"/>
      <c r="G39" s="27"/>
      <c r="H39" s="27"/>
      <c r="I39" s="27"/>
      <c r="J39" s="27">
        <v>94</v>
      </c>
      <c r="K39" s="27"/>
      <c r="L39" s="27"/>
      <c r="M39" s="27"/>
      <c r="N39" s="27">
        <f>SUM(D39:M39)</f>
        <v>188</v>
      </c>
      <c r="O39" s="7">
        <v>188</v>
      </c>
    </row>
  </sheetData>
  <mergeCells count="5">
    <mergeCell ref="Q3:S3"/>
    <mergeCell ref="Q4:S4"/>
    <mergeCell ref="Q5:S5"/>
    <mergeCell ref="Q6:S6"/>
    <mergeCell ref="B2:P2"/>
  </mergeCells>
  <pageMargins left="1.3779527559055118" right="0.19685039370078741" top="0.59055118110236227" bottom="0.19685039370078741" header="0" footer="0"/>
  <pageSetup paperSize="9" scale="53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66"/>
  <sheetViews>
    <sheetView topLeftCell="A4" zoomScale="80" zoomScaleNormal="80" zoomScaleSheetLayoutView="70" zoomScalePageLayoutView="60" workbookViewId="0">
      <selection activeCell="M35" sqref="M35"/>
    </sheetView>
  </sheetViews>
  <sheetFormatPr defaultColWidth="9.140625" defaultRowHeight="15"/>
  <cols>
    <col min="1" max="1" width="5.28515625" style="1" customWidth="1"/>
    <col min="2" max="2" width="18.140625" style="1" customWidth="1"/>
    <col min="3" max="3" width="7.5703125" style="1" customWidth="1"/>
    <col min="4" max="4" width="7.140625" style="1" customWidth="1"/>
    <col min="5" max="5" width="8.28515625" style="1" customWidth="1"/>
    <col min="6" max="6" width="7.28515625" style="1" customWidth="1"/>
    <col min="7" max="7" width="7.85546875" style="1" customWidth="1"/>
    <col min="8" max="8" width="7.42578125" style="1" customWidth="1"/>
    <col min="9" max="9" width="6.28515625" style="1" customWidth="1"/>
    <col min="10" max="10" width="10.140625" style="2" customWidth="1"/>
    <col min="11" max="11" width="8.140625" style="1" customWidth="1"/>
    <col min="12" max="12" width="6.85546875" style="1" customWidth="1"/>
    <col min="13" max="13" width="7.42578125" style="1" customWidth="1"/>
    <col min="14" max="14" width="6.140625" style="1" customWidth="1"/>
    <col min="15" max="15" width="6" style="1" customWidth="1"/>
    <col min="16" max="16" width="5.7109375" style="1" customWidth="1"/>
    <col min="17" max="17" width="6.85546875" style="1" customWidth="1"/>
    <col min="18" max="19" width="6.28515625" style="1" customWidth="1"/>
    <col min="20" max="20" width="6.85546875" style="1" customWidth="1"/>
    <col min="21" max="21" width="10.5703125" style="3" customWidth="1"/>
    <col min="22" max="16384" width="9.140625" style="1"/>
  </cols>
  <sheetData>
    <row r="1" spans="2:25" ht="15.75">
      <c r="B1" s="171" t="s">
        <v>186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2:25" ht="15.7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65" t="s">
        <v>211</v>
      </c>
      <c r="X2" s="165"/>
      <c r="Y2" s="165"/>
    </row>
    <row r="3" spans="2:25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65" t="s">
        <v>212</v>
      </c>
      <c r="X3" s="165"/>
      <c r="Y3" s="165"/>
    </row>
    <row r="4" spans="2:25" ht="15.75" thickBot="1">
      <c r="W4" s="165" t="s">
        <v>213</v>
      </c>
      <c r="X4" s="165"/>
      <c r="Y4" s="165"/>
    </row>
    <row r="5" spans="2:25" ht="19.5" thickBot="1">
      <c r="B5" s="20" t="s">
        <v>45</v>
      </c>
      <c r="C5" s="172" t="s">
        <v>1</v>
      </c>
      <c r="D5" s="173"/>
      <c r="E5" s="173"/>
      <c r="F5" s="173"/>
      <c r="G5" s="174"/>
      <c r="H5" s="172" t="s">
        <v>2</v>
      </c>
      <c r="I5" s="174"/>
      <c r="J5" s="172" t="s">
        <v>3</v>
      </c>
      <c r="K5" s="173"/>
      <c r="L5" s="173"/>
      <c r="M5" s="173"/>
      <c r="N5" s="173"/>
      <c r="O5" s="173"/>
      <c r="P5" s="174"/>
      <c r="Q5" s="172" t="s">
        <v>4</v>
      </c>
      <c r="R5" s="173"/>
      <c r="S5" s="169"/>
      <c r="T5" s="174"/>
      <c r="U5" s="32"/>
      <c r="W5" s="165" t="s">
        <v>214</v>
      </c>
      <c r="X5" s="165"/>
      <c r="Y5" s="165"/>
    </row>
    <row r="6" spans="2:25" ht="125.25" customHeight="1">
      <c r="B6" s="69" t="s">
        <v>215</v>
      </c>
      <c r="C6" s="106" t="s">
        <v>103</v>
      </c>
      <c r="D6" s="107" t="s">
        <v>80</v>
      </c>
      <c r="E6" s="107" t="s">
        <v>207</v>
      </c>
      <c r="F6" s="107" t="s">
        <v>87</v>
      </c>
      <c r="G6" s="108" t="s">
        <v>104</v>
      </c>
      <c r="H6" s="71" t="s">
        <v>202</v>
      </c>
      <c r="I6" s="72"/>
      <c r="J6" s="71" t="s">
        <v>192</v>
      </c>
      <c r="K6" s="107" t="s">
        <v>107</v>
      </c>
      <c r="L6" s="72" t="s">
        <v>108</v>
      </c>
      <c r="M6" s="109" t="s">
        <v>109</v>
      </c>
      <c r="N6" s="107" t="s">
        <v>181</v>
      </c>
      <c r="O6" s="107" t="s">
        <v>182</v>
      </c>
      <c r="P6" s="107"/>
      <c r="Q6" s="107" t="s">
        <v>173</v>
      </c>
      <c r="R6" s="110" t="s">
        <v>205</v>
      </c>
      <c r="S6" s="71"/>
      <c r="T6" s="108"/>
      <c r="U6" s="74" t="s">
        <v>53</v>
      </c>
    </row>
    <row r="7" spans="2:25" ht="15.75">
      <c r="B7" s="84" t="s">
        <v>6</v>
      </c>
      <c r="C7" s="95">
        <v>110</v>
      </c>
      <c r="D7" s="95">
        <v>55</v>
      </c>
      <c r="E7" s="96">
        <v>39</v>
      </c>
      <c r="F7" s="98">
        <v>10</v>
      </c>
      <c r="G7" s="95">
        <v>180</v>
      </c>
      <c r="H7" s="95">
        <v>80</v>
      </c>
      <c r="I7" s="95"/>
      <c r="J7" s="95">
        <v>200</v>
      </c>
      <c r="K7" s="95">
        <v>155</v>
      </c>
      <c r="L7" s="95">
        <v>140</v>
      </c>
      <c r="M7" s="95">
        <v>180</v>
      </c>
      <c r="N7" s="95">
        <v>20</v>
      </c>
      <c r="O7" s="95">
        <v>40</v>
      </c>
      <c r="P7" s="95"/>
      <c r="Q7" s="95">
        <v>110</v>
      </c>
      <c r="R7" s="98">
        <v>130</v>
      </c>
      <c r="S7" s="95"/>
      <c r="T7" s="95"/>
      <c r="U7" s="112"/>
    </row>
    <row r="8" spans="2:25" ht="15.75">
      <c r="B8" s="83" t="s">
        <v>7</v>
      </c>
      <c r="C8" s="83"/>
      <c r="D8" s="83"/>
      <c r="E8" s="83"/>
      <c r="F8" s="83"/>
      <c r="G8" s="83"/>
      <c r="H8" s="83"/>
      <c r="I8" s="83"/>
      <c r="J8" s="83"/>
      <c r="K8" s="83">
        <v>80</v>
      </c>
      <c r="L8" s="83"/>
      <c r="M8" s="83"/>
      <c r="N8" s="83"/>
      <c r="O8" s="83"/>
      <c r="P8" s="83"/>
      <c r="Q8" s="83"/>
      <c r="R8" s="83"/>
      <c r="S8" s="83"/>
      <c r="T8" s="83"/>
      <c r="U8" s="84">
        <f t="shared" ref="U8:U23" si="0">SUM(C8:T8)</f>
        <v>80</v>
      </c>
      <c r="W8" s="5"/>
    </row>
    <row r="9" spans="2:25" ht="31.5">
      <c r="B9" s="83" t="s">
        <v>8</v>
      </c>
      <c r="C9" s="83">
        <v>4</v>
      </c>
      <c r="D9" s="83"/>
      <c r="E9" s="83">
        <v>6</v>
      </c>
      <c r="F9" s="83"/>
      <c r="G9" s="83"/>
      <c r="H9" s="83"/>
      <c r="I9" s="83"/>
      <c r="J9" s="83"/>
      <c r="K9" s="83">
        <v>3</v>
      </c>
      <c r="L9" s="83"/>
      <c r="M9" s="83"/>
      <c r="N9" s="83"/>
      <c r="O9" s="83"/>
      <c r="P9" s="83"/>
      <c r="Q9" s="83">
        <v>3</v>
      </c>
      <c r="R9" s="83"/>
      <c r="S9" s="83"/>
      <c r="T9" s="83"/>
      <c r="U9" s="84">
        <f t="shared" si="0"/>
        <v>16</v>
      </c>
      <c r="W9" s="6"/>
    </row>
    <row r="10" spans="2:25" ht="15.75">
      <c r="B10" s="83" t="s">
        <v>9</v>
      </c>
      <c r="C10" s="83"/>
      <c r="D10" s="83"/>
      <c r="E10" s="83"/>
      <c r="F10" s="83"/>
      <c r="G10" s="83"/>
      <c r="H10" s="83"/>
      <c r="I10" s="83"/>
      <c r="J10" s="83">
        <v>4</v>
      </c>
      <c r="K10" s="83">
        <v>3</v>
      </c>
      <c r="L10" s="83">
        <v>4</v>
      </c>
      <c r="M10" s="83"/>
      <c r="N10" s="83"/>
      <c r="O10" s="83"/>
      <c r="P10" s="83"/>
      <c r="Q10" s="83">
        <v>3</v>
      </c>
      <c r="R10" s="83"/>
      <c r="S10" s="83"/>
      <c r="T10" s="83"/>
      <c r="U10" s="84">
        <f t="shared" si="0"/>
        <v>14</v>
      </c>
    </row>
    <row r="11" spans="2:25" ht="15.75">
      <c r="B11" s="83" t="s">
        <v>10</v>
      </c>
      <c r="C11" s="83"/>
      <c r="D11" s="83"/>
      <c r="E11" s="83"/>
      <c r="F11" s="83"/>
      <c r="G11" s="83">
        <v>150</v>
      </c>
      <c r="H11" s="83"/>
      <c r="I11" s="83"/>
      <c r="J11" s="83"/>
      <c r="K11" s="83"/>
      <c r="L11" s="83"/>
      <c r="M11" s="83"/>
      <c r="N11" s="83"/>
      <c r="O11" s="83"/>
      <c r="P11" s="83"/>
      <c r="Q11" s="83">
        <v>20</v>
      </c>
      <c r="R11" s="83"/>
      <c r="S11" s="83"/>
      <c r="T11" s="83"/>
      <c r="U11" s="84">
        <f t="shared" si="0"/>
        <v>170</v>
      </c>
    </row>
    <row r="12" spans="2:25" ht="15.75">
      <c r="B12" s="83" t="s">
        <v>106</v>
      </c>
      <c r="C12" s="83"/>
      <c r="D12" s="83"/>
      <c r="E12" s="83"/>
      <c r="F12" s="83"/>
      <c r="G12" s="83"/>
      <c r="H12" s="83"/>
      <c r="I12" s="83"/>
      <c r="J12" s="83">
        <v>7</v>
      </c>
      <c r="K12" s="83"/>
      <c r="L12" s="83"/>
      <c r="M12" s="83"/>
      <c r="N12" s="83"/>
      <c r="O12" s="83"/>
      <c r="P12" s="83"/>
      <c r="Q12" s="83">
        <v>10</v>
      </c>
      <c r="R12" s="83"/>
      <c r="S12" s="83"/>
      <c r="T12" s="83"/>
      <c r="U12" s="84">
        <f t="shared" si="0"/>
        <v>17</v>
      </c>
    </row>
    <row r="13" spans="2:25" ht="15.75">
      <c r="B13" s="83" t="s">
        <v>59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>
        <v>70</v>
      </c>
      <c r="R13" s="83"/>
      <c r="S13" s="83"/>
      <c r="T13" s="83"/>
      <c r="U13" s="84">
        <f>SUM(D13:T13)</f>
        <v>70</v>
      </c>
    </row>
    <row r="14" spans="2:25" ht="15.75">
      <c r="B14" s="83" t="s">
        <v>206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>
        <v>130</v>
      </c>
      <c r="S14" s="83"/>
      <c r="T14" s="83"/>
      <c r="U14" s="84">
        <f t="shared" si="0"/>
        <v>130</v>
      </c>
    </row>
    <row r="15" spans="2:25" ht="15.75">
      <c r="B15" s="83" t="s">
        <v>32</v>
      </c>
      <c r="C15" s="83"/>
      <c r="D15" s="83"/>
      <c r="E15" s="83">
        <v>8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5">
        <f t="shared" si="0"/>
        <v>8</v>
      </c>
    </row>
    <row r="16" spans="2:25" ht="15.75">
      <c r="B16" s="83" t="s">
        <v>33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>
        <v>10</v>
      </c>
      <c r="R16" s="86"/>
      <c r="S16" s="86"/>
      <c r="T16" s="86"/>
      <c r="U16" s="88">
        <f t="shared" si="0"/>
        <v>10</v>
      </c>
    </row>
    <row r="17" spans="2:21" ht="15.75">
      <c r="B17" s="83" t="s">
        <v>12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>
        <v>10</v>
      </c>
      <c r="R17" s="83"/>
      <c r="S17" s="83"/>
      <c r="T17" s="83"/>
      <c r="U17" s="89">
        <f t="shared" si="0"/>
        <v>10</v>
      </c>
    </row>
    <row r="18" spans="2:21" ht="15.75">
      <c r="B18" s="83" t="s">
        <v>35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>
        <v>7</v>
      </c>
      <c r="N18" s="83"/>
      <c r="O18" s="83"/>
      <c r="P18" s="83"/>
      <c r="Q18" s="83"/>
      <c r="R18" s="83"/>
      <c r="S18" s="83"/>
      <c r="T18" s="83"/>
      <c r="U18" s="89">
        <f t="shared" si="0"/>
        <v>7</v>
      </c>
    </row>
    <row r="19" spans="2:21" ht="15.75">
      <c r="B19" s="83" t="s">
        <v>36</v>
      </c>
      <c r="C19" s="83"/>
      <c r="D19" s="83"/>
      <c r="E19" s="83"/>
      <c r="F19" s="83"/>
      <c r="G19" s="83"/>
      <c r="H19" s="83"/>
      <c r="I19" s="83"/>
      <c r="J19" s="83"/>
      <c r="K19" s="83">
        <v>30</v>
      </c>
      <c r="L19" s="83"/>
      <c r="M19" s="83"/>
      <c r="N19" s="83"/>
      <c r="O19" s="83"/>
      <c r="P19" s="83"/>
      <c r="Q19" s="83"/>
      <c r="R19" s="83"/>
      <c r="S19" s="83"/>
      <c r="T19" s="83"/>
      <c r="U19" s="89">
        <f t="shared" si="0"/>
        <v>30</v>
      </c>
    </row>
    <row r="20" spans="2:21" ht="15.75">
      <c r="B20" s="83" t="s">
        <v>13</v>
      </c>
      <c r="C20" s="83">
        <v>30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9">
        <f t="shared" si="0"/>
        <v>30</v>
      </c>
    </row>
    <row r="21" spans="2:21" ht="15.75">
      <c r="B21" s="83" t="s">
        <v>14</v>
      </c>
      <c r="C21" s="83"/>
      <c r="D21" s="83"/>
      <c r="E21" s="83"/>
      <c r="F21" s="83"/>
      <c r="G21" s="83">
        <v>7</v>
      </c>
      <c r="H21" s="83"/>
      <c r="I21" s="83"/>
      <c r="J21" s="83">
        <v>1</v>
      </c>
      <c r="K21" s="83"/>
      <c r="L21" s="83"/>
      <c r="M21" s="83">
        <v>7</v>
      </c>
      <c r="N21" s="83"/>
      <c r="O21" s="83"/>
      <c r="P21" s="83"/>
      <c r="Q21" s="83">
        <v>5</v>
      </c>
      <c r="R21" s="83"/>
      <c r="S21" s="83"/>
      <c r="T21" s="83"/>
      <c r="U21" s="84">
        <f t="shared" si="0"/>
        <v>20</v>
      </c>
    </row>
    <row r="22" spans="2:21" ht="15.75">
      <c r="B22" s="83" t="s">
        <v>38</v>
      </c>
      <c r="C22" s="83"/>
      <c r="D22" s="83"/>
      <c r="E22" s="83"/>
      <c r="F22" s="83"/>
      <c r="G22" s="83"/>
      <c r="H22" s="83">
        <v>60</v>
      </c>
      <c r="I22" s="83"/>
      <c r="J22" s="83"/>
      <c r="K22" s="83"/>
      <c r="L22" s="83"/>
      <c r="M22" s="83">
        <v>20</v>
      </c>
      <c r="N22" s="83"/>
      <c r="O22" s="83"/>
      <c r="P22" s="83"/>
      <c r="Q22" s="83"/>
      <c r="R22" s="83"/>
      <c r="S22" s="83"/>
      <c r="T22" s="83"/>
      <c r="U22" s="84">
        <f t="shared" si="0"/>
        <v>80</v>
      </c>
    </row>
    <row r="23" spans="2:21" ht="34.5" customHeight="1">
      <c r="B23" s="113" t="s">
        <v>17</v>
      </c>
      <c r="C23" s="114"/>
      <c r="D23" s="114"/>
      <c r="E23" s="83"/>
      <c r="F23" s="83"/>
      <c r="G23" s="83"/>
      <c r="H23" s="83"/>
      <c r="I23" s="83"/>
      <c r="J23" s="83">
        <v>60</v>
      </c>
      <c r="K23" s="83"/>
      <c r="L23" s="83"/>
      <c r="M23" s="83"/>
      <c r="N23" s="114"/>
      <c r="O23" s="114"/>
      <c r="P23" s="83"/>
      <c r="Q23" s="114"/>
      <c r="R23" s="114"/>
      <c r="S23" s="114"/>
      <c r="T23" s="114"/>
      <c r="U23" s="115">
        <f t="shared" si="0"/>
        <v>60</v>
      </c>
    </row>
    <row r="24" spans="2:21" ht="18.75" customHeight="1">
      <c r="B24" s="83" t="s">
        <v>18</v>
      </c>
      <c r="C24" s="83"/>
      <c r="D24" s="83"/>
      <c r="E24" s="83"/>
      <c r="F24" s="83"/>
      <c r="G24" s="83"/>
      <c r="H24" s="83"/>
      <c r="I24" s="83"/>
      <c r="J24" s="83">
        <v>60</v>
      </c>
      <c r="K24" s="114"/>
      <c r="L24" s="83"/>
      <c r="M24" s="83"/>
      <c r="N24" s="114"/>
      <c r="O24" s="83"/>
      <c r="P24" s="114"/>
      <c r="Q24" s="83"/>
      <c r="R24" s="83"/>
      <c r="S24" s="83"/>
      <c r="T24" s="83"/>
      <c r="U24" s="84">
        <f t="shared" ref="U24:U36" si="1">SUM(C24:T24)</f>
        <v>60</v>
      </c>
    </row>
    <row r="25" spans="2:21" ht="18.75" customHeight="1">
      <c r="B25" s="83" t="s">
        <v>19</v>
      </c>
      <c r="C25" s="83"/>
      <c r="D25" s="83"/>
      <c r="E25" s="83"/>
      <c r="F25" s="83"/>
      <c r="G25" s="83"/>
      <c r="H25" s="83"/>
      <c r="I25" s="83"/>
      <c r="J25" s="83">
        <v>60</v>
      </c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>
        <f t="shared" si="1"/>
        <v>60</v>
      </c>
    </row>
    <row r="26" spans="2:21" ht="18.75" customHeight="1">
      <c r="B26" s="83" t="s">
        <v>20</v>
      </c>
      <c r="C26" s="83"/>
      <c r="D26" s="83"/>
      <c r="E26" s="83"/>
      <c r="F26" s="83"/>
      <c r="G26" s="83"/>
      <c r="H26" s="83"/>
      <c r="I26" s="83"/>
      <c r="J26" s="83">
        <v>60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>
        <f t="shared" si="1"/>
        <v>60</v>
      </c>
    </row>
    <row r="27" spans="2:21" ht="15.75">
      <c r="B27" s="83" t="s">
        <v>22</v>
      </c>
      <c r="C27" s="83"/>
      <c r="D27" s="83"/>
      <c r="E27" s="83"/>
      <c r="F27" s="83"/>
      <c r="G27" s="83"/>
      <c r="H27" s="83"/>
      <c r="I27" s="83"/>
      <c r="J27" s="83">
        <v>10</v>
      </c>
      <c r="K27" s="83">
        <v>10</v>
      </c>
      <c r="L27" s="83">
        <v>10</v>
      </c>
      <c r="M27" s="83"/>
      <c r="N27" s="83"/>
      <c r="O27" s="83"/>
      <c r="P27" s="83"/>
      <c r="Q27" s="83"/>
      <c r="R27" s="83"/>
      <c r="S27" s="83"/>
      <c r="T27" s="83"/>
      <c r="U27" s="84">
        <f t="shared" si="1"/>
        <v>30</v>
      </c>
    </row>
    <row r="28" spans="2:21" ht="15.75">
      <c r="B28" s="83" t="s">
        <v>23</v>
      </c>
      <c r="C28" s="83"/>
      <c r="D28" s="83"/>
      <c r="E28" s="83"/>
      <c r="F28" s="83"/>
      <c r="G28" s="83"/>
      <c r="H28" s="83"/>
      <c r="I28" s="83"/>
      <c r="J28" s="83">
        <v>10</v>
      </c>
      <c r="K28" s="83">
        <v>10</v>
      </c>
      <c r="L28" s="83">
        <v>10</v>
      </c>
      <c r="M28" s="83"/>
      <c r="N28" s="83"/>
      <c r="O28" s="83"/>
      <c r="P28" s="83"/>
      <c r="Q28" s="83"/>
      <c r="R28" s="83"/>
      <c r="S28" s="83"/>
      <c r="T28" s="83"/>
      <c r="U28" s="84">
        <f t="shared" si="1"/>
        <v>30</v>
      </c>
    </row>
    <row r="29" spans="2:21" ht="15.75">
      <c r="B29" s="83" t="s">
        <v>64</v>
      </c>
      <c r="C29" s="83"/>
      <c r="D29" s="83"/>
      <c r="E29" s="83"/>
      <c r="F29" s="83"/>
      <c r="G29" s="83"/>
      <c r="H29" s="83"/>
      <c r="I29" s="83"/>
      <c r="J29" s="83"/>
      <c r="K29" s="83"/>
      <c r="L29" s="83">
        <v>100</v>
      </c>
      <c r="M29" s="83"/>
      <c r="N29" s="83"/>
      <c r="O29" s="83"/>
      <c r="P29" s="83"/>
      <c r="Q29" s="83"/>
      <c r="R29" s="83"/>
      <c r="S29" s="83"/>
      <c r="T29" s="83"/>
      <c r="U29" s="84">
        <f t="shared" si="1"/>
        <v>100</v>
      </c>
    </row>
    <row r="30" spans="2:21" ht="15.75">
      <c r="B30" s="83" t="s">
        <v>105</v>
      </c>
      <c r="C30" s="83"/>
      <c r="D30" s="83"/>
      <c r="E30" s="83"/>
      <c r="F30" s="83"/>
      <c r="G30" s="83"/>
      <c r="H30" s="83"/>
      <c r="I30" s="83"/>
      <c r="J30" s="83">
        <v>46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4">
        <f>SUM(C30:T30)</f>
        <v>46</v>
      </c>
    </row>
    <row r="31" spans="2:21" ht="15.75">
      <c r="B31" s="83" t="s">
        <v>67</v>
      </c>
      <c r="C31" s="83"/>
      <c r="D31" s="83"/>
      <c r="E31" s="83"/>
      <c r="F31" s="83"/>
      <c r="G31" s="83"/>
      <c r="H31" s="83"/>
      <c r="I31" s="83"/>
      <c r="J31" s="83"/>
      <c r="K31" s="83"/>
      <c r="L31" s="83">
        <v>10</v>
      </c>
      <c r="M31" s="83"/>
      <c r="N31" s="83"/>
      <c r="O31" s="83"/>
      <c r="P31" s="83"/>
      <c r="Q31" s="83"/>
      <c r="R31" s="83"/>
      <c r="S31" s="83"/>
      <c r="T31" s="83"/>
      <c r="U31" s="84">
        <f t="shared" si="1"/>
        <v>10</v>
      </c>
    </row>
    <row r="32" spans="2:21" ht="15.75">
      <c r="B32" s="83" t="s">
        <v>80</v>
      </c>
      <c r="C32" s="83"/>
      <c r="D32" s="83">
        <v>55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>
        <f>SUM(C32:T32)</f>
        <v>55</v>
      </c>
    </row>
    <row r="33" spans="2:21" ht="31.5">
      <c r="B33" s="83" t="s">
        <v>26</v>
      </c>
      <c r="C33" s="83"/>
      <c r="D33" s="83"/>
      <c r="E33" s="83">
        <v>25</v>
      </c>
      <c r="F33" s="83">
        <v>10</v>
      </c>
      <c r="G33" s="83"/>
      <c r="H33" s="83"/>
      <c r="I33" s="83"/>
      <c r="J33" s="83"/>
      <c r="K33" s="83"/>
      <c r="L33" s="83"/>
      <c r="M33" s="83"/>
      <c r="N33" s="83">
        <v>25</v>
      </c>
      <c r="O33" s="83"/>
      <c r="P33" s="83"/>
      <c r="Q33" s="83"/>
      <c r="R33" s="83"/>
      <c r="S33" s="83"/>
      <c r="T33" s="83"/>
      <c r="U33" s="84">
        <f t="shared" si="1"/>
        <v>60</v>
      </c>
    </row>
    <row r="34" spans="2:21" ht="15.75">
      <c r="B34" s="83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>
        <v>37.5</v>
      </c>
      <c r="P34" s="83"/>
      <c r="Q34" s="83"/>
      <c r="R34" s="83"/>
      <c r="S34" s="83"/>
      <c r="T34" s="83"/>
      <c r="U34" s="84">
        <f t="shared" si="1"/>
        <v>37.5</v>
      </c>
    </row>
    <row r="35" spans="2:21" ht="15.75">
      <c r="B35" s="83" t="s">
        <v>41</v>
      </c>
      <c r="C35" s="83"/>
      <c r="D35" s="83"/>
      <c r="E35" s="83"/>
      <c r="F35" s="83"/>
      <c r="G35" s="83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4">
        <f t="shared" si="1"/>
        <v>1</v>
      </c>
    </row>
    <row r="36" spans="2:21" ht="15.75">
      <c r="B36" s="83" t="s">
        <v>42</v>
      </c>
      <c r="C36" s="83">
        <v>0.8</v>
      </c>
      <c r="D36" s="83"/>
      <c r="E36" s="83"/>
      <c r="F36" s="83"/>
      <c r="G36" s="83"/>
      <c r="H36" s="83"/>
      <c r="I36" s="83"/>
      <c r="J36" s="83">
        <v>0.8</v>
      </c>
      <c r="K36" s="83">
        <v>0.8</v>
      </c>
      <c r="L36" s="83">
        <v>0.8</v>
      </c>
      <c r="M36" s="83"/>
      <c r="N36" s="83"/>
      <c r="O36" s="91"/>
      <c r="P36" s="83"/>
      <c r="Q36" s="83">
        <v>0.8</v>
      </c>
      <c r="R36" s="83"/>
      <c r="S36" s="83"/>
      <c r="T36" s="83"/>
      <c r="U36" s="84">
        <f t="shared" si="1"/>
        <v>4</v>
      </c>
    </row>
    <row r="37" spans="2:21" ht="15.75">
      <c r="B37" s="83" t="s">
        <v>110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91"/>
      <c r="P37" s="83"/>
      <c r="Q37" s="83"/>
      <c r="R37" s="83"/>
      <c r="S37" s="83"/>
      <c r="T37" s="83"/>
      <c r="U37" s="84">
        <f>SUM(C37:T37)</f>
        <v>0</v>
      </c>
    </row>
    <row r="38" spans="2:21" ht="15.75">
      <c r="B38" s="83" t="s">
        <v>55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83"/>
      <c r="P38" s="91"/>
      <c r="Q38" s="91"/>
      <c r="R38" s="91"/>
      <c r="S38" s="91"/>
      <c r="T38" s="91"/>
      <c r="U38" s="91">
        <f>U27+U28+U29+U30+U31+U32</f>
        <v>271</v>
      </c>
    </row>
    <row r="39" spans="2:21" ht="15.75">
      <c r="B39" s="91" t="s">
        <v>60</v>
      </c>
      <c r="C39" s="91"/>
      <c r="D39" s="91"/>
      <c r="E39" s="91"/>
      <c r="F39" s="91"/>
      <c r="G39" s="91"/>
      <c r="H39" s="91"/>
      <c r="I39" s="91"/>
      <c r="J39" s="92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84">
        <f>U11+U14</f>
        <v>300</v>
      </c>
    </row>
    <row r="40" spans="2:21" ht="15.75">
      <c r="B40" s="121" t="s">
        <v>82</v>
      </c>
      <c r="C40" s="118"/>
      <c r="D40" s="118"/>
      <c r="E40" s="118"/>
      <c r="F40" s="7"/>
      <c r="G40" s="7"/>
      <c r="H40" s="7"/>
      <c r="I40" s="7"/>
      <c r="J40" s="78"/>
      <c r="K40" s="7"/>
      <c r="L40" s="7"/>
      <c r="M40" s="7"/>
      <c r="N40" s="7"/>
      <c r="O40" s="7"/>
      <c r="P40" s="7"/>
      <c r="Q40" s="7"/>
      <c r="R40" s="7"/>
      <c r="S40" s="7"/>
      <c r="T40" s="7"/>
      <c r="U40" s="4">
        <f>U19</f>
        <v>30</v>
      </c>
    </row>
    <row r="41" spans="2:21">
      <c r="B41" s="8"/>
      <c r="C41" s="9"/>
      <c r="D41" s="9"/>
      <c r="E41" s="10"/>
    </row>
    <row r="42" spans="2:21">
      <c r="B42" s="11"/>
      <c r="C42" s="12"/>
      <c r="D42" s="12"/>
      <c r="E42" s="12"/>
    </row>
    <row r="43" spans="2:21">
      <c r="B43" s="11"/>
      <c r="C43" s="12"/>
      <c r="D43" s="12"/>
      <c r="E43" s="12"/>
    </row>
    <row r="44" spans="2:21">
      <c r="B44" s="11"/>
      <c r="C44" s="12"/>
      <c r="D44" s="12"/>
      <c r="E44" s="12"/>
    </row>
    <row r="45" spans="2:21">
      <c r="B45" s="11"/>
      <c r="C45" s="12"/>
      <c r="D45" s="12"/>
      <c r="E45" s="12"/>
    </row>
    <row r="46" spans="2:21">
      <c r="B46" s="11"/>
      <c r="C46" s="12"/>
      <c r="D46" s="12"/>
      <c r="E46" s="12"/>
    </row>
    <row r="47" spans="2:21">
      <c r="B47" s="11"/>
      <c r="C47" s="12"/>
      <c r="D47" s="12"/>
      <c r="E47" s="12"/>
    </row>
    <row r="48" spans="2:21">
      <c r="B48" s="11"/>
      <c r="C48" s="12"/>
      <c r="D48" s="12"/>
      <c r="E48" s="12"/>
    </row>
    <row r="49" spans="2:5">
      <c r="B49" s="13"/>
      <c r="C49" s="14"/>
      <c r="D49" s="14"/>
      <c r="E49" s="14"/>
    </row>
    <row r="50" spans="2:5">
      <c r="B50" s="13"/>
      <c r="C50" s="14"/>
      <c r="D50" s="14"/>
      <c r="E50" s="14"/>
    </row>
    <row r="51" spans="2:5">
      <c r="B51" s="11"/>
      <c r="C51" s="12"/>
      <c r="D51" s="12"/>
      <c r="E51" s="12"/>
    </row>
    <row r="52" spans="2:5">
      <c r="B52" s="11"/>
      <c r="C52" s="12"/>
      <c r="D52" s="12"/>
      <c r="E52" s="12"/>
    </row>
    <row r="53" spans="2:5">
      <c r="B53" s="11"/>
      <c r="C53" s="12"/>
      <c r="D53" s="12"/>
      <c r="E53" s="12"/>
    </row>
    <row r="54" spans="2:5">
      <c r="B54" s="15"/>
      <c r="C54" s="12"/>
      <c r="D54" s="12"/>
      <c r="E54" s="12"/>
    </row>
    <row r="55" spans="2:5">
      <c r="B55" s="12"/>
      <c r="C55" s="12"/>
      <c r="D55" s="12"/>
      <c r="E55" s="12"/>
    </row>
    <row r="56" spans="2:5">
      <c r="B56" s="12"/>
      <c r="C56" s="12"/>
      <c r="D56" s="12"/>
      <c r="E56" s="12"/>
    </row>
    <row r="57" spans="2:5">
      <c r="B57" s="12"/>
      <c r="C57" s="12"/>
      <c r="D57" s="12"/>
      <c r="E57" s="12"/>
    </row>
    <row r="58" spans="2:5">
      <c r="B58" s="11"/>
      <c r="C58" s="12"/>
      <c r="D58" s="12"/>
      <c r="E58" s="12"/>
    </row>
    <row r="59" spans="2:5">
      <c r="B59" s="11"/>
      <c r="C59" s="12"/>
      <c r="D59" s="12"/>
      <c r="E59" s="12"/>
    </row>
    <row r="60" spans="2:5">
      <c r="B60" s="11"/>
      <c r="C60" s="12"/>
      <c r="D60" s="12"/>
      <c r="E60" s="12"/>
    </row>
    <row r="61" spans="2:5">
      <c r="B61" s="11"/>
      <c r="C61" s="12"/>
      <c r="D61" s="12"/>
      <c r="E61" s="12"/>
    </row>
    <row r="62" spans="2:5">
      <c r="B62" s="11"/>
      <c r="C62" s="12"/>
      <c r="D62" s="12"/>
      <c r="E62" s="12"/>
    </row>
    <row r="63" spans="2:5">
      <c r="B63" s="11"/>
      <c r="C63" s="12"/>
      <c r="D63" s="12"/>
      <c r="E63" s="12"/>
    </row>
    <row r="64" spans="2:5">
      <c r="B64" s="11"/>
      <c r="C64" s="12"/>
      <c r="D64" s="12"/>
      <c r="E64" s="12"/>
    </row>
    <row r="65" spans="2:5">
      <c r="B65" s="11"/>
      <c r="C65" s="12"/>
      <c r="D65" s="12"/>
      <c r="E65" s="12"/>
    </row>
    <row r="66" spans="2:5">
      <c r="B66" s="11"/>
      <c r="C66" s="12"/>
      <c r="D66" s="12"/>
      <c r="E66" s="12"/>
    </row>
  </sheetData>
  <mergeCells count="9">
    <mergeCell ref="B1:V1"/>
    <mergeCell ref="W2:Y2"/>
    <mergeCell ref="W3:Y3"/>
    <mergeCell ref="W4:Y4"/>
    <mergeCell ref="W5:Y5"/>
    <mergeCell ref="C5:G5"/>
    <mergeCell ref="H5:I5"/>
    <mergeCell ref="J5:P5"/>
    <mergeCell ref="Q5:T5"/>
  </mergeCells>
  <pageMargins left="1.3779527559055118" right="0.19685039370078741" top="0.19685039370078741" bottom="0.19685039370078741" header="0" footer="0"/>
  <pageSetup paperSize="9" scale="6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70"/>
  <sheetViews>
    <sheetView zoomScale="80" zoomScaleNormal="80" workbookViewId="0">
      <pane xSplit="2" ySplit="6" topLeftCell="C10" activePane="bottomRight" state="frozen"/>
      <selection pane="topRight" activeCell="C1" sqref="C1"/>
      <selection pane="bottomLeft" activeCell="A5" sqref="A5"/>
      <selection pane="bottomRight" activeCell="P35" sqref="P35"/>
    </sheetView>
  </sheetViews>
  <sheetFormatPr defaultColWidth="9.140625" defaultRowHeight="15"/>
  <cols>
    <col min="1" max="1" width="5.28515625" style="1" customWidth="1"/>
    <col min="2" max="2" width="18.140625" style="1" customWidth="1"/>
    <col min="3" max="3" width="13.28515625" style="1" customWidth="1"/>
    <col min="4" max="4" width="8.42578125" style="1" customWidth="1"/>
    <col min="5" max="5" width="7" style="1" customWidth="1"/>
    <col min="6" max="6" width="5.85546875" style="1" customWidth="1"/>
    <col min="7" max="7" width="7.7109375" style="1" customWidth="1"/>
    <col min="8" max="9" width="6.5703125" style="1" customWidth="1"/>
    <col min="10" max="10" width="6.28515625" style="1" customWidth="1"/>
    <col min="11" max="11" width="10.42578125" style="2" customWidth="1"/>
    <col min="12" max="13" width="8.7109375" style="1" customWidth="1"/>
    <col min="14" max="14" width="7.7109375" style="1" customWidth="1"/>
    <col min="15" max="15" width="8.28515625" style="1" customWidth="1"/>
    <col min="16" max="16" width="8.85546875" style="1" customWidth="1"/>
    <col min="17" max="17" width="6.140625" style="1" customWidth="1"/>
    <col min="18" max="18" width="5.140625" style="1" customWidth="1"/>
    <col min="19" max="19" width="7.5703125" style="1" customWidth="1"/>
    <col min="20" max="20" width="8" style="1" customWidth="1"/>
    <col min="21" max="21" width="5.85546875" style="1" customWidth="1"/>
    <col min="22" max="22" width="5.42578125" style="1" customWidth="1"/>
    <col min="23" max="23" width="10.5703125" style="3" customWidth="1"/>
    <col min="24" max="16384" width="9.140625" style="1"/>
  </cols>
  <sheetData>
    <row r="1" spans="2:30" ht="15.75">
      <c r="B1" s="171" t="s">
        <v>186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2:30" ht="15.7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Y2" s="165" t="s">
        <v>211</v>
      </c>
      <c r="Z2" s="165"/>
      <c r="AA2" s="165"/>
    </row>
    <row r="3" spans="2:30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Y3" s="165" t="s">
        <v>212</v>
      </c>
      <c r="Z3" s="165"/>
      <c r="AA3" s="165"/>
    </row>
    <row r="4" spans="2:30" ht="15.75" thickBot="1">
      <c r="Y4" s="165" t="s">
        <v>213</v>
      </c>
      <c r="Z4" s="165"/>
      <c r="AA4" s="165"/>
    </row>
    <row r="5" spans="2:30" ht="19.5" thickBot="1">
      <c r="B5" s="20" t="s">
        <v>46</v>
      </c>
      <c r="C5" s="172" t="s">
        <v>1</v>
      </c>
      <c r="D5" s="173"/>
      <c r="E5" s="173"/>
      <c r="F5" s="173"/>
      <c r="G5" s="174"/>
      <c r="H5" s="172" t="s">
        <v>2</v>
      </c>
      <c r="I5" s="175"/>
      <c r="J5" s="174"/>
      <c r="K5" s="172" t="s">
        <v>3</v>
      </c>
      <c r="L5" s="173"/>
      <c r="M5" s="173"/>
      <c r="N5" s="173"/>
      <c r="O5" s="173"/>
      <c r="P5" s="173"/>
      <c r="Q5" s="173"/>
      <c r="R5" s="173"/>
      <c r="S5" s="174"/>
      <c r="T5" s="172" t="s">
        <v>4</v>
      </c>
      <c r="U5" s="176"/>
      <c r="V5" s="174"/>
      <c r="W5" s="32"/>
      <c r="Y5" s="165" t="s">
        <v>214</v>
      </c>
      <c r="Z5" s="165"/>
      <c r="AA5" s="165"/>
    </row>
    <row r="6" spans="2:30" ht="115.5" customHeight="1">
      <c r="B6" s="116" t="s">
        <v>215</v>
      </c>
      <c r="C6" s="117" t="s">
        <v>179</v>
      </c>
      <c r="D6" s="107" t="s">
        <v>208</v>
      </c>
      <c r="E6" s="107" t="s">
        <v>112</v>
      </c>
      <c r="F6" s="109"/>
      <c r="G6" s="109"/>
      <c r="H6" s="71" t="s">
        <v>113</v>
      </c>
      <c r="I6" s="71"/>
      <c r="J6" s="109"/>
      <c r="K6" s="107" t="s">
        <v>114</v>
      </c>
      <c r="L6" s="107" t="s">
        <v>221</v>
      </c>
      <c r="M6" s="107" t="s">
        <v>116</v>
      </c>
      <c r="N6" s="107" t="s">
        <v>117</v>
      </c>
      <c r="O6" s="107" t="s">
        <v>184</v>
      </c>
      <c r="P6" s="107" t="s">
        <v>72</v>
      </c>
      <c r="Q6" s="107" t="s">
        <v>181</v>
      </c>
      <c r="R6" s="107" t="s">
        <v>182</v>
      </c>
      <c r="S6" s="107"/>
      <c r="T6" s="107" t="s">
        <v>174</v>
      </c>
      <c r="U6" s="107" t="s">
        <v>79</v>
      </c>
      <c r="V6" s="108"/>
      <c r="W6" s="74" t="s">
        <v>53</v>
      </c>
      <c r="Y6" s="16"/>
      <c r="Z6" s="16"/>
      <c r="AA6" s="57"/>
      <c r="AB6" s="16"/>
      <c r="AC6" s="16"/>
      <c r="AD6" s="16"/>
    </row>
    <row r="7" spans="2:30" ht="18.75">
      <c r="B7" s="84" t="s">
        <v>6</v>
      </c>
      <c r="C7" s="95">
        <v>200</v>
      </c>
      <c r="D7" s="95">
        <v>31</v>
      </c>
      <c r="E7" s="98">
        <v>180</v>
      </c>
      <c r="F7" s="95"/>
      <c r="G7" s="95"/>
      <c r="H7" s="95">
        <v>90</v>
      </c>
      <c r="I7" s="95"/>
      <c r="J7" s="95"/>
      <c r="K7" s="98">
        <v>200</v>
      </c>
      <c r="L7" s="95">
        <v>100</v>
      </c>
      <c r="M7" s="95">
        <v>38</v>
      </c>
      <c r="N7" s="95">
        <v>110</v>
      </c>
      <c r="O7" s="95">
        <v>110</v>
      </c>
      <c r="P7" s="95">
        <v>150</v>
      </c>
      <c r="Q7" s="95">
        <v>35</v>
      </c>
      <c r="R7" s="95">
        <v>40</v>
      </c>
      <c r="S7" s="95"/>
      <c r="T7" s="95">
        <v>100</v>
      </c>
      <c r="U7" s="95">
        <v>130</v>
      </c>
      <c r="V7" s="96"/>
      <c r="W7" s="112"/>
      <c r="Y7" s="16"/>
      <c r="Z7" s="16"/>
      <c r="AA7" s="58"/>
      <c r="AB7" s="16"/>
      <c r="AC7" s="16"/>
      <c r="AD7" s="16"/>
    </row>
    <row r="8" spans="2:30" ht="18.75">
      <c r="B8" s="83" t="s">
        <v>218</v>
      </c>
      <c r="C8" s="83"/>
      <c r="D8" s="83"/>
      <c r="E8" s="83"/>
      <c r="F8" s="83"/>
      <c r="G8" s="83"/>
      <c r="H8" s="83"/>
      <c r="I8" s="83"/>
      <c r="J8" s="83"/>
      <c r="K8" s="83"/>
      <c r="L8" s="83">
        <v>94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4">
        <f>SUM(C8:V8)</f>
        <v>94</v>
      </c>
      <c r="Y8" s="16"/>
      <c r="Z8" s="16"/>
      <c r="AA8" s="59"/>
      <c r="AB8" s="16"/>
      <c r="AC8" s="16"/>
      <c r="AD8" s="16"/>
    </row>
    <row r="9" spans="2:30" ht="31.5">
      <c r="B9" s="83" t="s">
        <v>8</v>
      </c>
      <c r="C9" s="83">
        <v>2</v>
      </c>
      <c r="D9" s="83">
        <v>6</v>
      </c>
      <c r="E9" s="83"/>
      <c r="F9" s="83"/>
      <c r="G9" s="83"/>
      <c r="H9" s="83"/>
      <c r="I9" s="83"/>
      <c r="J9" s="83"/>
      <c r="K9" s="83"/>
      <c r="L9" s="83">
        <v>2</v>
      </c>
      <c r="M9" s="83"/>
      <c r="N9" s="83">
        <v>3</v>
      </c>
      <c r="O9" s="83">
        <v>1</v>
      </c>
      <c r="P9" s="83"/>
      <c r="Q9" s="83"/>
      <c r="R9" s="83"/>
      <c r="S9" s="83"/>
      <c r="T9" s="83">
        <v>2</v>
      </c>
      <c r="U9" s="83"/>
      <c r="V9" s="83"/>
      <c r="W9" s="84">
        <f t="shared" ref="W9:W25" si="0">SUM(C9:V9)</f>
        <v>16</v>
      </c>
      <c r="Y9" s="16"/>
      <c r="Z9" s="16"/>
      <c r="AA9" s="59"/>
      <c r="AB9" s="16"/>
      <c r="AC9" s="16"/>
      <c r="AD9" s="16"/>
    </row>
    <row r="10" spans="2:30" ht="18.75">
      <c r="B10" s="83" t="s">
        <v>9</v>
      </c>
      <c r="C10" s="83"/>
      <c r="D10" s="83"/>
      <c r="E10" s="83"/>
      <c r="F10" s="83"/>
      <c r="G10" s="83"/>
      <c r="H10" s="83"/>
      <c r="I10" s="83"/>
      <c r="J10" s="83"/>
      <c r="K10" s="83">
        <v>3</v>
      </c>
      <c r="L10" s="83">
        <v>2</v>
      </c>
      <c r="M10" s="83"/>
      <c r="N10" s="83"/>
      <c r="O10" s="83">
        <v>6</v>
      </c>
      <c r="P10" s="83"/>
      <c r="Q10" s="83"/>
      <c r="R10" s="83"/>
      <c r="S10" s="83"/>
      <c r="T10" s="83">
        <v>3</v>
      </c>
      <c r="U10" s="83"/>
      <c r="V10" s="83"/>
      <c r="W10" s="84">
        <f t="shared" si="0"/>
        <v>14</v>
      </c>
      <c r="Y10" s="16"/>
      <c r="Z10" s="16"/>
      <c r="AA10" s="59"/>
      <c r="AB10" s="16"/>
      <c r="AC10" s="16"/>
      <c r="AD10" s="16"/>
    </row>
    <row r="11" spans="2:30" ht="18.75">
      <c r="B11" s="83" t="s">
        <v>10</v>
      </c>
      <c r="C11" s="83">
        <v>150</v>
      </c>
      <c r="D11" s="83"/>
      <c r="E11" s="83">
        <v>140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>
        <v>20</v>
      </c>
      <c r="U11" s="83"/>
      <c r="V11" s="83"/>
      <c r="W11" s="84">
        <f t="shared" si="0"/>
        <v>310</v>
      </c>
      <c r="Y11" s="16"/>
      <c r="Z11" s="16"/>
      <c r="AA11" s="59"/>
      <c r="AB11" s="16"/>
      <c r="AC11" s="16"/>
      <c r="AD11" s="16"/>
    </row>
    <row r="12" spans="2:30" ht="18.75">
      <c r="B12" s="83" t="s">
        <v>11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>
        <v>10</v>
      </c>
      <c r="N12" s="83"/>
      <c r="O12" s="83"/>
      <c r="P12" s="83"/>
      <c r="Q12" s="83"/>
      <c r="R12" s="83"/>
      <c r="S12" s="83"/>
      <c r="T12" s="83"/>
      <c r="U12" s="83"/>
      <c r="V12" s="83"/>
      <c r="W12" s="85">
        <f t="shared" si="0"/>
        <v>10</v>
      </c>
      <c r="Y12" s="16"/>
      <c r="Z12" s="16"/>
      <c r="AA12" s="59"/>
      <c r="AB12" s="16"/>
      <c r="AC12" s="16"/>
      <c r="AD12" s="16"/>
    </row>
    <row r="13" spans="2:30" ht="18.75">
      <c r="B13" s="83" t="s">
        <v>79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>
        <v>130</v>
      </c>
      <c r="V13" s="83"/>
      <c r="W13" s="85">
        <f>SUM(C13:V13)</f>
        <v>130</v>
      </c>
      <c r="Y13" s="16"/>
      <c r="Z13" s="16"/>
      <c r="AA13" s="59"/>
      <c r="AB13" s="16"/>
      <c r="AC13" s="16"/>
      <c r="AD13" s="16"/>
    </row>
    <row r="14" spans="2:30" ht="18.75">
      <c r="B14" s="83" t="s">
        <v>59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>
        <v>25</v>
      </c>
      <c r="U14" s="83"/>
      <c r="V14" s="83"/>
      <c r="W14" s="85">
        <f>SUM(C14:V14)</f>
        <v>25</v>
      </c>
      <c r="Y14" s="16"/>
      <c r="Z14" s="16"/>
      <c r="AA14" s="59"/>
      <c r="AB14" s="16"/>
      <c r="AC14" s="16"/>
      <c r="AD14" s="16"/>
    </row>
    <row r="15" spans="2:30" ht="18.75">
      <c r="B15" s="83" t="s">
        <v>33</v>
      </c>
      <c r="C15" s="87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7">
        <v>10</v>
      </c>
      <c r="U15" s="86"/>
      <c r="V15" s="86"/>
      <c r="W15" s="153">
        <f t="shared" si="0"/>
        <v>10</v>
      </c>
      <c r="Y15" s="16"/>
      <c r="Z15" s="16"/>
      <c r="AA15" s="60"/>
      <c r="AB15" s="16"/>
      <c r="AC15" s="16"/>
      <c r="AD15" s="16"/>
    </row>
    <row r="16" spans="2:30" ht="18.75">
      <c r="B16" s="83" t="s">
        <v>12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>
        <v>3</v>
      </c>
      <c r="N16" s="83"/>
      <c r="O16" s="83"/>
      <c r="P16" s="83"/>
      <c r="Q16" s="83"/>
      <c r="R16" s="83"/>
      <c r="S16" s="83"/>
      <c r="T16" s="83">
        <v>35</v>
      </c>
      <c r="U16" s="83"/>
      <c r="V16" s="83"/>
      <c r="W16" s="89">
        <f t="shared" si="0"/>
        <v>38</v>
      </c>
      <c r="Y16" s="16"/>
      <c r="Z16" s="16"/>
      <c r="AA16" s="59"/>
      <c r="AB16" s="16"/>
      <c r="AC16" s="16"/>
      <c r="AD16" s="16"/>
    </row>
    <row r="17" spans="2:30" ht="18.75">
      <c r="B17" s="83" t="s">
        <v>36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9">
        <f t="shared" si="0"/>
        <v>0</v>
      </c>
      <c r="Y17" s="16"/>
      <c r="Z17" s="16"/>
      <c r="AA17" s="59"/>
      <c r="AB17" s="16"/>
      <c r="AC17" s="16"/>
      <c r="AD17" s="16"/>
    </row>
    <row r="18" spans="2:30" ht="18.75">
      <c r="B18" s="83" t="s">
        <v>111</v>
      </c>
      <c r="C18" s="83">
        <v>20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9">
        <f t="shared" si="0"/>
        <v>20</v>
      </c>
      <c r="Y18" s="16"/>
      <c r="Z18" s="16"/>
      <c r="AA18" s="59"/>
      <c r="AB18" s="16"/>
      <c r="AC18" s="16"/>
      <c r="AD18" s="16"/>
    </row>
    <row r="19" spans="2:30" ht="18.75">
      <c r="B19" s="83" t="s">
        <v>115</v>
      </c>
      <c r="C19" s="83"/>
      <c r="D19" s="83"/>
      <c r="E19" s="83"/>
      <c r="F19" s="83"/>
      <c r="G19" s="83"/>
      <c r="H19" s="83"/>
      <c r="I19" s="83"/>
      <c r="J19" s="83"/>
      <c r="K19" s="83">
        <v>15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9">
        <f>SUM(C19:V19)</f>
        <v>15</v>
      </c>
      <c r="Y19" s="16"/>
      <c r="Z19" s="16"/>
      <c r="AA19" s="59"/>
      <c r="AB19" s="16"/>
      <c r="AC19" s="16"/>
      <c r="AD19" s="16"/>
    </row>
    <row r="20" spans="2:30" ht="18.75">
      <c r="B20" s="83" t="s">
        <v>14</v>
      </c>
      <c r="C20" s="83">
        <v>4</v>
      </c>
      <c r="D20" s="83"/>
      <c r="E20" s="83">
        <v>7</v>
      </c>
      <c r="F20" s="83"/>
      <c r="G20" s="83"/>
      <c r="H20" s="83">
        <v>5</v>
      </c>
      <c r="I20" s="83"/>
      <c r="J20" s="83"/>
      <c r="K20" s="83"/>
      <c r="L20" s="83"/>
      <c r="M20" s="83"/>
      <c r="N20" s="90"/>
      <c r="O20" s="83">
        <v>1</v>
      </c>
      <c r="P20" s="83"/>
      <c r="Q20" s="83"/>
      <c r="R20" s="83"/>
      <c r="S20" s="83"/>
      <c r="T20" s="83">
        <v>5</v>
      </c>
      <c r="U20" s="83"/>
      <c r="V20" s="83"/>
      <c r="W20" s="84">
        <f t="shared" si="0"/>
        <v>22</v>
      </c>
      <c r="Y20" s="16"/>
      <c r="Z20" s="16"/>
      <c r="AA20" s="59"/>
      <c r="AB20" s="16"/>
      <c r="AC20" s="16"/>
      <c r="AD20" s="16"/>
    </row>
    <row r="21" spans="2:30" ht="18.75">
      <c r="B21" s="83" t="s">
        <v>15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90"/>
      <c r="O21" s="83"/>
      <c r="P21" s="83"/>
      <c r="Q21" s="83"/>
      <c r="R21" s="83"/>
      <c r="S21" s="83"/>
      <c r="T21" s="83"/>
      <c r="U21" s="83"/>
      <c r="V21" s="83"/>
      <c r="W21" s="84">
        <f t="shared" si="0"/>
        <v>0</v>
      </c>
      <c r="Y21" s="16"/>
      <c r="Z21" s="16"/>
      <c r="AA21" s="59"/>
      <c r="AB21" s="16"/>
      <c r="AC21" s="16"/>
      <c r="AD21" s="16"/>
    </row>
    <row r="22" spans="2:30" ht="18.75">
      <c r="B22" s="83" t="s">
        <v>78</v>
      </c>
      <c r="C22" s="83"/>
      <c r="D22" s="83"/>
      <c r="E22" s="83"/>
      <c r="F22" s="83"/>
      <c r="G22" s="83"/>
      <c r="H22" s="83">
        <v>100</v>
      </c>
      <c r="I22" s="83"/>
      <c r="J22" s="83"/>
      <c r="K22" s="83"/>
      <c r="L22" s="83"/>
      <c r="M22" s="83"/>
      <c r="N22" s="90"/>
      <c r="O22" s="83"/>
      <c r="P22" s="83"/>
      <c r="Q22" s="83"/>
      <c r="R22" s="83"/>
      <c r="S22" s="83"/>
      <c r="T22" s="83"/>
      <c r="U22" s="83"/>
      <c r="V22" s="83"/>
      <c r="W22" s="84">
        <f>SUM(C22:V22)</f>
        <v>100</v>
      </c>
      <c r="Y22" s="16"/>
      <c r="Z22" s="16"/>
      <c r="AA22" s="59"/>
      <c r="AB22" s="16"/>
      <c r="AC22" s="16"/>
      <c r="AD22" s="16"/>
    </row>
    <row r="23" spans="2:30" ht="18.75">
      <c r="B23" s="83" t="s">
        <v>16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90"/>
      <c r="O23" s="83"/>
      <c r="P23" s="83"/>
      <c r="Q23" s="83"/>
      <c r="R23" s="83"/>
      <c r="S23" s="83"/>
      <c r="T23" s="83"/>
      <c r="U23" s="83"/>
      <c r="V23" s="83"/>
      <c r="W23" s="84">
        <f t="shared" si="0"/>
        <v>0</v>
      </c>
      <c r="Y23" s="16"/>
      <c r="Z23" s="16"/>
      <c r="AA23" s="59"/>
      <c r="AB23" s="16"/>
      <c r="AC23" s="16"/>
      <c r="AD23" s="16"/>
    </row>
    <row r="24" spans="2:30" ht="36" customHeight="1">
      <c r="B24" s="113" t="s">
        <v>17</v>
      </c>
      <c r="C24" s="114"/>
      <c r="D24" s="83"/>
      <c r="E24" s="83"/>
      <c r="F24" s="83"/>
      <c r="G24" s="83"/>
      <c r="H24" s="83"/>
      <c r="I24" s="83"/>
      <c r="J24" s="83"/>
      <c r="K24" s="83">
        <v>60</v>
      </c>
      <c r="L24" s="83"/>
      <c r="M24" s="83"/>
      <c r="N24" s="90">
        <v>150</v>
      </c>
      <c r="O24" s="114"/>
      <c r="P24" s="83"/>
      <c r="Q24" s="83"/>
      <c r="R24" s="114"/>
      <c r="S24" s="83"/>
      <c r="T24" s="114"/>
      <c r="U24" s="83"/>
      <c r="V24" s="83"/>
      <c r="W24" s="115">
        <f t="shared" si="0"/>
        <v>210</v>
      </c>
      <c r="Y24" s="16"/>
      <c r="Z24" s="16"/>
      <c r="AA24" s="61"/>
      <c r="AB24" s="16"/>
      <c r="AC24" s="16"/>
      <c r="AD24" s="16"/>
    </row>
    <row r="25" spans="2:30" ht="18.75" customHeight="1">
      <c r="B25" s="83" t="s">
        <v>18</v>
      </c>
      <c r="C25" s="83"/>
      <c r="D25" s="83"/>
      <c r="E25" s="83"/>
      <c r="F25" s="83"/>
      <c r="G25" s="83"/>
      <c r="H25" s="83"/>
      <c r="I25" s="83"/>
      <c r="J25" s="83"/>
      <c r="K25" s="83">
        <v>60</v>
      </c>
      <c r="L25" s="114"/>
      <c r="M25" s="114"/>
      <c r="N25" s="114">
        <v>150</v>
      </c>
      <c r="O25" s="83"/>
      <c r="P25" s="114"/>
      <c r="Q25" s="114"/>
      <c r="R25" s="83"/>
      <c r="S25" s="83"/>
      <c r="T25" s="83"/>
      <c r="U25" s="83"/>
      <c r="V25" s="83"/>
      <c r="W25" s="84">
        <f t="shared" si="0"/>
        <v>210</v>
      </c>
      <c r="Y25" s="16"/>
      <c r="Z25" s="16"/>
      <c r="AA25" s="59"/>
      <c r="AB25" s="16"/>
      <c r="AC25" s="16"/>
      <c r="AD25" s="16"/>
    </row>
    <row r="26" spans="2:30" ht="19.5" customHeight="1">
      <c r="B26" s="83" t="s">
        <v>19</v>
      </c>
      <c r="C26" s="83"/>
      <c r="D26" s="83"/>
      <c r="E26" s="83"/>
      <c r="F26" s="83"/>
      <c r="G26" s="83"/>
      <c r="H26" s="83"/>
      <c r="I26" s="83"/>
      <c r="J26" s="83"/>
      <c r="K26" s="83">
        <v>60</v>
      </c>
      <c r="L26" s="83"/>
      <c r="M26" s="83"/>
      <c r="N26" s="83">
        <v>150</v>
      </c>
      <c r="O26" s="83"/>
      <c r="P26" s="83"/>
      <c r="Q26" s="83"/>
      <c r="R26" s="83"/>
      <c r="S26" s="83"/>
      <c r="T26" s="83"/>
      <c r="U26" s="83"/>
      <c r="V26" s="83"/>
      <c r="W26" s="84">
        <f t="shared" ref="W26:W40" si="1">SUM(C26:V26)</f>
        <v>210</v>
      </c>
      <c r="Y26" s="16"/>
      <c r="Z26" s="16"/>
      <c r="AA26" s="59"/>
      <c r="AB26" s="16"/>
      <c r="AC26" s="16"/>
      <c r="AD26" s="16"/>
    </row>
    <row r="27" spans="2:30" ht="19.5" customHeight="1">
      <c r="B27" s="83" t="s">
        <v>20</v>
      </c>
      <c r="C27" s="83"/>
      <c r="D27" s="83"/>
      <c r="E27" s="83"/>
      <c r="F27" s="83"/>
      <c r="G27" s="83"/>
      <c r="H27" s="83"/>
      <c r="I27" s="83"/>
      <c r="J27" s="83"/>
      <c r="K27" s="83">
        <v>60</v>
      </c>
      <c r="L27" s="83"/>
      <c r="M27" s="83"/>
      <c r="N27" s="83">
        <v>160</v>
      </c>
      <c r="O27" s="83"/>
      <c r="P27" s="83"/>
      <c r="Q27" s="83"/>
      <c r="R27" s="83"/>
      <c r="S27" s="83"/>
      <c r="T27" s="83"/>
      <c r="U27" s="83"/>
      <c r="V27" s="83"/>
      <c r="W27" s="84">
        <f t="shared" si="1"/>
        <v>220</v>
      </c>
      <c r="Y27" s="16"/>
      <c r="Z27" s="16"/>
      <c r="AA27" s="59"/>
      <c r="AB27" s="16"/>
      <c r="AC27" s="16"/>
      <c r="AD27" s="16"/>
    </row>
    <row r="28" spans="2:30" ht="18.75">
      <c r="B28" s="83" t="s">
        <v>21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4">
        <f t="shared" si="1"/>
        <v>0</v>
      </c>
      <c r="Y28" s="16"/>
      <c r="Z28" s="16"/>
      <c r="AA28" s="59"/>
      <c r="AB28" s="16"/>
      <c r="AC28" s="16"/>
      <c r="AD28" s="16"/>
    </row>
    <row r="29" spans="2:30" ht="18.75">
      <c r="B29" s="83" t="s">
        <v>22</v>
      </c>
      <c r="C29" s="83"/>
      <c r="D29" s="83"/>
      <c r="E29" s="83"/>
      <c r="F29" s="83"/>
      <c r="G29" s="83"/>
      <c r="H29" s="83"/>
      <c r="I29" s="83"/>
      <c r="J29" s="83"/>
      <c r="K29" s="83">
        <v>10</v>
      </c>
      <c r="L29" s="83"/>
      <c r="M29" s="83"/>
      <c r="N29" s="83"/>
      <c r="O29" s="83">
        <v>10</v>
      </c>
      <c r="P29" s="83"/>
      <c r="Q29" s="83"/>
      <c r="R29" s="83"/>
      <c r="S29" s="83"/>
      <c r="T29" s="83"/>
      <c r="U29" s="83"/>
      <c r="V29" s="83"/>
      <c r="W29" s="84">
        <f t="shared" si="1"/>
        <v>20</v>
      </c>
      <c r="Y29" s="16"/>
      <c r="Z29" s="16"/>
      <c r="AA29" s="59"/>
      <c r="AB29" s="16"/>
      <c r="AC29" s="16"/>
      <c r="AD29" s="16"/>
    </row>
    <row r="30" spans="2:30" ht="18.75">
      <c r="B30" s="83" t="s">
        <v>23</v>
      </c>
      <c r="C30" s="83"/>
      <c r="D30" s="83"/>
      <c r="E30" s="83"/>
      <c r="F30" s="83"/>
      <c r="G30" s="83"/>
      <c r="H30" s="83"/>
      <c r="I30" s="83"/>
      <c r="J30" s="83"/>
      <c r="K30" s="83">
        <v>10</v>
      </c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4">
        <f t="shared" si="1"/>
        <v>10</v>
      </c>
      <c r="Y30" s="16"/>
      <c r="Z30" s="16"/>
      <c r="AA30" s="59"/>
      <c r="AB30" s="16"/>
      <c r="AC30" s="16"/>
      <c r="AD30" s="16"/>
    </row>
    <row r="31" spans="2:30" ht="18.75">
      <c r="B31" s="83" t="s">
        <v>24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>
        <v>100</v>
      </c>
      <c r="P31" s="83"/>
      <c r="Q31" s="83"/>
      <c r="R31" s="83"/>
      <c r="S31" s="83"/>
      <c r="T31" s="83"/>
      <c r="U31" s="83"/>
      <c r="V31" s="83"/>
      <c r="W31" s="84">
        <f t="shared" si="1"/>
        <v>100</v>
      </c>
      <c r="Y31" s="16"/>
      <c r="Z31" s="16"/>
      <c r="AA31" s="59"/>
      <c r="AB31" s="16"/>
      <c r="AC31" s="16"/>
      <c r="AD31" s="16"/>
    </row>
    <row r="32" spans="2:30" ht="18.75">
      <c r="B32" s="83" t="s">
        <v>25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4">
        <f t="shared" si="1"/>
        <v>0</v>
      </c>
      <c r="Y32" s="16"/>
      <c r="Z32" s="16"/>
      <c r="AA32" s="59"/>
      <c r="AB32" s="16"/>
      <c r="AC32" s="16"/>
      <c r="AD32" s="16"/>
    </row>
    <row r="33" spans="2:30" ht="18.75">
      <c r="B33" s="83" t="s">
        <v>39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4">
        <f t="shared" si="1"/>
        <v>0</v>
      </c>
      <c r="Y33" s="16"/>
      <c r="Z33" s="16"/>
      <c r="AA33" s="59"/>
      <c r="AB33" s="16"/>
      <c r="AC33" s="16"/>
      <c r="AD33" s="16"/>
    </row>
    <row r="34" spans="2:30" ht="31.5">
      <c r="B34" s="83" t="s">
        <v>26</v>
      </c>
      <c r="C34" s="83"/>
      <c r="D34" s="83">
        <v>25</v>
      </c>
      <c r="E34" s="83"/>
      <c r="F34" s="83"/>
      <c r="G34" s="83"/>
      <c r="H34" s="83"/>
      <c r="I34" s="83"/>
      <c r="J34" s="83"/>
      <c r="K34" s="83"/>
      <c r="L34" s="83">
        <v>5</v>
      </c>
      <c r="M34" s="83"/>
      <c r="N34" s="83"/>
      <c r="O34" s="83"/>
      <c r="P34" s="83"/>
      <c r="Q34" s="83">
        <v>30</v>
      </c>
      <c r="R34" s="83"/>
      <c r="S34" s="83"/>
      <c r="T34" s="83"/>
      <c r="U34" s="83"/>
      <c r="V34" s="83"/>
      <c r="W34" s="84">
        <f t="shared" si="1"/>
        <v>60</v>
      </c>
      <c r="Y34" s="16"/>
      <c r="Z34" s="16"/>
      <c r="AA34" s="59"/>
      <c r="AB34" s="16"/>
      <c r="AC34" s="16"/>
      <c r="AD34" s="16"/>
    </row>
    <row r="35" spans="2:30" ht="18.75">
      <c r="B35" s="83" t="s">
        <v>27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>
        <v>37.5</v>
      </c>
      <c r="S35" s="83"/>
      <c r="T35" s="83"/>
      <c r="U35" s="83"/>
      <c r="V35" s="83"/>
      <c r="W35" s="84">
        <f t="shared" si="1"/>
        <v>37.5</v>
      </c>
      <c r="Y35" s="16"/>
      <c r="Z35" s="16"/>
      <c r="AA35" s="59"/>
      <c r="AB35" s="16"/>
      <c r="AC35" s="16"/>
      <c r="AD35" s="16"/>
    </row>
    <row r="36" spans="2:30" ht="18.75">
      <c r="B36" s="83" t="s">
        <v>40</v>
      </c>
      <c r="C36" s="83"/>
      <c r="D36" s="83"/>
      <c r="E36" s="83">
        <v>3</v>
      </c>
      <c r="F36" s="83"/>
      <c r="G36" s="83"/>
      <c r="H36" s="83"/>
      <c r="I36" s="83"/>
      <c r="J36" s="83"/>
      <c r="K36" s="83"/>
      <c r="L36" s="83"/>
      <c r="M36" s="83"/>
      <c r="N36" s="91"/>
      <c r="O36" s="83"/>
      <c r="P36" s="83"/>
      <c r="Q36" s="83"/>
      <c r="R36" s="83"/>
      <c r="S36" s="83"/>
      <c r="T36" s="83"/>
      <c r="U36" s="83"/>
      <c r="V36" s="83"/>
      <c r="W36" s="84">
        <f t="shared" si="1"/>
        <v>3</v>
      </c>
      <c r="Y36" s="16"/>
      <c r="Z36" s="16"/>
      <c r="AA36" s="59"/>
      <c r="AB36" s="16"/>
      <c r="AC36" s="16"/>
      <c r="AD36" s="16"/>
    </row>
    <row r="37" spans="2:30" ht="18.75">
      <c r="B37" s="83" t="s">
        <v>70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91"/>
      <c r="O37" s="83"/>
      <c r="P37" s="83"/>
      <c r="Q37" s="83"/>
      <c r="R37" s="83"/>
      <c r="S37" s="83"/>
      <c r="T37" s="83"/>
      <c r="U37" s="83"/>
      <c r="V37" s="83"/>
      <c r="W37" s="84">
        <f>SUM(C37:V37)</f>
        <v>0</v>
      </c>
      <c r="Y37" s="16"/>
      <c r="Z37" s="16"/>
      <c r="AA37" s="59"/>
      <c r="AB37" s="16"/>
      <c r="AC37" s="16"/>
      <c r="AD37" s="16"/>
    </row>
    <row r="38" spans="2:30" ht="18.75">
      <c r="B38" s="83" t="s">
        <v>42</v>
      </c>
      <c r="C38" s="83">
        <v>0.8</v>
      </c>
      <c r="D38" s="83"/>
      <c r="E38" s="83"/>
      <c r="F38" s="83"/>
      <c r="G38" s="83"/>
      <c r="H38" s="83"/>
      <c r="I38" s="83"/>
      <c r="J38" s="83"/>
      <c r="K38" s="83">
        <v>1</v>
      </c>
      <c r="L38" s="83">
        <v>0.2</v>
      </c>
      <c r="M38" s="83">
        <v>0.2</v>
      </c>
      <c r="N38" s="83">
        <v>0.6</v>
      </c>
      <c r="O38" s="91">
        <v>0.4</v>
      </c>
      <c r="P38" s="83"/>
      <c r="Q38" s="83"/>
      <c r="R38" s="83"/>
      <c r="S38" s="83"/>
      <c r="T38" s="91">
        <v>0.8</v>
      </c>
      <c r="U38" s="83"/>
      <c r="V38" s="83"/>
      <c r="W38" s="84">
        <f t="shared" si="1"/>
        <v>4</v>
      </c>
      <c r="Y38" s="16"/>
      <c r="Z38" s="16"/>
      <c r="AA38" s="59"/>
      <c r="AB38" s="16"/>
      <c r="AC38" s="16"/>
      <c r="AD38" s="16"/>
    </row>
    <row r="39" spans="2:30" ht="18.75">
      <c r="B39" s="83" t="s">
        <v>28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91"/>
      <c r="O39" s="83"/>
      <c r="P39" s="83">
        <v>150</v>
      </c>
      <c r="Q39" s="83"/>
      <c r="R39" s="83"/>
      <c r="S39" s="83"/>
      <c r="T39" s="83"/>
      <c r="U39" s="83"/>
      <c r="V39" s="83"/>
      <c r="W39" s="84">
        <f t="shared" si="1"/>
        <v>150</v>
      </c>
      <c r="Y39" s="16"/>
      <c r="Z39" s="16"/>
      <c r="AA39" s="59"/>
      <c r="AB39" s="16"/>
      <c r="AC39" s="16"/>
      <c r="AD39" s="16"/>
    </row>
    <row r="40" spans="2:30" ht="18.75">
      <c r="B40" s="83" t="s">
        <v>43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83"/>
      <c r="P40" s="83"/>
      <c r="Q40" s="83"/>
      <c r="R40" s="83"/>
      <c r="S40" s="83"/>
      <c r="T40" s="83">
        <v>0.5</v>
      </c>
      <c r="U40" s="83"/>
      <c r="V40" s="83"/>
      <c r="W40" s="84">
        <f t="shared" si="1"/>
        <v>0.5</v>
      </c>
      <c r="Y40" s="16"/>
      <c r="Z40" s="16"/>
      <c r="AA40" s="59"/>
      <c r="AB40" s="16"/>
      <c r="AC40" s="16"/>
      <c r="AD40" s="16"/>
    </row>
    <row r="41" spans="2:30" ht="18.75">
      <c r="B41" s="83" t="s">
        <v>55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83"/>
      <c r="P41" s="91"/>
      <c r="Q41" s="91"/>
      <c r="R41" s="91"/>
      <c r="S41" s="91"/>
      <c r="T41" s="83"/>
      <c r="U41" s="91"/>
      <c r="V41" s="91"/>
      <c r="W41" s="84">
        <f>W33+W32+W31+W30+W29+W28</f>
        <v>130</v>
      </c>
      <c r="Y41" s="16"/>
      <c r="Z41" s="16"/>
      <c r="AA41" s="62"/>
      <c r="AB41" s="16"/>
      <c r="AC41" s="16"/>
      <c r="AD41" s="16"/>
    </row>
    <row r="42" spans="2:30" ht="15.75">
      <c r="B42" s="91" t="s">
        <v>60</v>
      </c>
      <c r="C42" s="122"/>
      <c r="D42" s="122"/>
      <c r="E42" s="91"/>
      <c r="F42" s="91"/>
      <c r="G42" s="91"/>
      <c r="H42" s="91"/>
      <c r="I42" s="91"/>
      <c r="J42" s="91"/>
      <c r="K42" s="92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84">
        <f>W11+W13</f>
        <v>440</v>
      </c>
      <c r="Y42" s="16"/>
      <c r="Z42" s="16"/>
      <c r="AA42" s="16"/>
      <c r="AB42" s="16"/>
      <c r="AC42" s="16"/>
      <c r="AD42" s="16"/>
    </row>
    <row r="43" spans="2:30" ht="15.75">
      <c r="B43" s="123" t="s">
        <v>82</v>
      </c>
      <c r="C43" s="95"/>
      <c r="D43" s="95"/>
      <c r="E43" s="124"/>
      <c r="F43" s="91"/>
      <c r="G43" s="91"/>
      <c r="H43" s="91"/>
      <c r="I43" s="91"/>
      <c r="J43" s="91"/>
      <c r="K43" s="92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84">
        <f>W17+W18</f>
        <v>20</v>
      </c>
      <c r="Y43" s="16"/>
      <c r="Z43" s="16"/>
      <c r="AA43" s="16"/>
      <c r="AB43" s="16"/>
      <c r="AC43" s="16"/>
      <c r="AD43" s="16"/>
    </row>
    <row r="44" spans="2:30" ht="15.75">
      <c r="B44" s="125"/>
      <c r="C44" s="126"/>
      <c r="D44" s="126"/>
      <c r="E44" s="126"/>
      <c r="F44" s="127"/>
      <c r="G44" s="127"/>
      <c r="H44" s="127"/>
      <c r="I44" s="127"/>
      <c r="J44" s="127"/>
      <c r="K44" s="128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9"/>
      <c r="Y44" s="16"/>
      <c r="Z44" s="16"/>
      <c r="AA44" s="16"/>
      <c r="AB44" s="16"/>
      <c r="AC44" s="16"/>
      <c r="AD44" s="16"/>
    </row>
    <row r="45" spans="2:30">
      <c r="B45" s="11"/>
      <c r="C45" s="12"/>
      <c r="D45" s="12"/>
      <c r="E45" s="12"/>
      <c r="Y45" s="16"/>
      <c r="Z45" s="16"/>
      <c r="AA45" s="16"/>
      <c r="AB45" s="16"/>
      <c r="AC45" s="16"/>
      <c r="AD45" s="16"/>
    </row>
    <row r="46" spans="2:30">
      <c r="B46" s="11"/>
      <c r="C46" s="12"/>
      <c r="D46" s="12"/>
      <c r="E46" s="12"/>
      <c r="Y46" s="16"/>
      <c r="Z46" s="16"/>
      <c r="AA46" s="16"/>
      <c r="AB46" s="16"/>
      <c r="AC46" s="16"/>
      <c r="AD46" s="16"/>
    </row>
    <row r="47" spans="2:30">
      <c r="B47" s="11"/>
      <c r="C47" s="12"/>
      <c r="D47" s="12"/>
      <c r="E47" s="12"/>
      <c r="Y47" s="16"/>
      <c r="Z47" s="16"/>
      <c r="AA47" s="16"/>
      <c r="AB47" s="16"/>
      <c r="AC47" s="16"/>
      <c r="AD47" s="16"/>
    </row>
    <row r="48" spans="2:30">
      <c r="B48" s="11"/>
      <c r="C48" s="12"/>
      <c r="D48" s="12"/>
      <c r="E48" s="12"/>
      <c r="Y48" s="16"/>
      <c r="Z48" s="16"/>
      <c r="AA48" s="16"/>
      <c r="AB48" s="16"/>
      <c r="AC48" s="16"/>
      <c r="AD48" s="16"/>
    </row>
    <row r="49" spans="2:30">
      <c r="B49" s="11"/>
      <c r="C49" s="12"/>
      <c r="D49" s="12"/>
      <c r="E49" s="12"/>
      <c r="Y49" s="16"/>
      <c r="Z49" s="16"/>
      <c r="AA49" s="16"/>
      <c r="AB49" s="16"/>
      <c r="AC49" s="16"/>
      <c r="AD49" s="16"/>
    </row>
    <row r="50" spans="2:30">
      <c r="B50" s="11"/>
      <c r="C50" s="12"/>
      <c r="D50" s="12"/>
      <c r="E50" s="12"/>
      <c r="Y50" s="16"/>
      <c r="Z50" s="16"/>
      <c r="AA50" s="16"/>
      <c r="AB50" s="16"/>
      <c r="AC50" s="16"/>
      <c r="AD50" s="16"/>
    </row>
    <row r="51" spans="2:30">
      <c r="B51" s="11"/>
      <c r="C51" s="14"/>
      <c r="D51" s="14"/>
      <c r="E51" s="14"/>
      <c r="Y51" s="16"/>
      <c r="Z51" s="16"/>
      <c r="AA51" s="16"/>
      <c r="AB51" s="16"/>
      <c r="AC51" s="16"/>
      <c r="AD51" s="16"/>
    </row>
    <row r="52" spans="2:30">
      <c r="B52" s="11"/>
      <c r="C52" s="14"/>
      <c r="D52" s="14"/>
      <c r="E52" s="14"/>
      <c r="Y52" s="16"/>
      <c r="Z52" s="16"/>
      <c r="AA52" s="16"/>
      <c r="AB52" s="16"/>
      <c r="AC52" s="16"/>
      <c r="AD52" s="16"/>
    </row>
    <row r="53" spans="2:30">
      <c r="B53" s="13"/>
      <c r="C53" s="12"/>
      <c r="D53" s="12"/>
      <c r="E53" s="12"/>
    </row>
    <row r="54" spans="2:30">
      <c r="B54" s="13"/>
      <c r="C54" s="12"/>
      <c r="D54" s="12"/>
      <c r="E54" s="12"/>
    </row>
    <row r="55" spans="2:30">
      <c r="B55" s="11"/>
      <c r="C55" s="12"/>
      <c r="D55" s="12"/>
      <c r="E55" s="12"/>
    </row>
    <row r="56" spans="2:30">
      <c r="B56" s="11"/>
      <c r="C56" s="12"/>
      <c r="D56" s="12"/>
      <c r="E56" s="12"/>
    </row>
    <row r="57" spans="2:30">
      <c r="B57" s="11"/>
      <c r="C57" s="12"/>
      <c r="D57" s="12"/>
      <c r="E57" s="12"/>
    </row>
    <row r="58" spans="2:30">
      <c r="B58" s="15"/>
      <c r="C58" s="12"/>
      <c r="D58" s="12"/>
      <c r="E58" s="12"/>
    </row>
    <row r="59" spans="2:30">
      <c r="B59" s="12"/>
      <c r="C59" s="12"/>
      <c r="D59" s="12"/>
      <c r="E59" s="12"/>
    </row>
    <row r="60" spans="2:30">
      <c r="B60" s="12"/>
      <c r="C60" s="12"/>
      <c r="D60" s="12"/>
      <c r="E60" s="12"/>
    </row>
    <row r="61" spans="2:30">
      <c r="B61" s="12"/>
      <c r="C61" s="12"/>
      <c r="D61" s="12"/>
      <c r="E61" s="12"/>
    </row>
    <row r="62" spans="2:30">
      <c r="B62" s="11"/>
      <c r="C62" s="12"/>
      <c r="D62" s="12"/>
      <c r="E62" s="12"/>
    </row>
    <row r="63" spans="2:30">
      <c r="B63" s="11"/>
      <c r="C63" s="12"/>
      <c r="D63" s="12"/>
      <c r="E63" s="12"/>
    </row>
    <row r="64" spans="2:30">
      <c r="B64" s="11"/>
      <c r="C64" s="12"/>
      <c r="D64" s="12"/>
      <c r="E64" s="12"/>
    </row>
    <row r="65" spans="2:5">
      <c r="B65" s="11"/>
      <c r="C65" s="12"/>
      <c r="D65" s="12"/>
      <c r="E65" s="12"/>
    </row>
    <row r="66" spans="2:5">
      <c r="B66" s="11"/>
      <c r="C66" s="12"/>
      <c r="D66" s="12"/>
      <c r="E66" s="12"/>
    </row>
    <row r="67" spans="2:5">
      <c r="B67" s="11"/>
      <c r="C67" s="12"/>
      <c r="D67" s="12"/>
      <c r="E67" s="12"/>
    </row>
    <row r="68" spans="2:5">
      <c r="B68" s="11"/>
      <c r="C68" s="12"/>
      <c r="D68" s="12"/>
      <c r="E68" s="12"/>
    </row>
    <row r="69" spans="2:5">
      <c r="B69" s="11"/>
    </row>
    <row r="70" spans="2:5">
      <c r="B70" s="11"/>
    </row>
  </sheetData>
  <mergeCells count="9">
    <mergeCell ref="Y2:AA2"/>
    <mergeCell ref="Y3:AA3"/>
    <mergeCell ref="Y4:AA4"/>
    <mergeCell ref="Y5:AA5"/>
    <mergeCell ref="B1:W1"/>
    <mergeCell ref="C5:G5"/>
    <mergeCell ref="H5:J5"/>
    <mergeCell ref="K5:S5"/>
    <mergeCell ref="T5:V5"/>
  </mergeCells>
  <pageMargins left="1.3779527559055118" right="0.19685039370078741" top="0.19685039370078741" bottom="0.19685039370078741" header="0" footer="0"/>
  <pageSetup paperSize="9" scale="5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67"/>
  <sheetViews>
    <sheetView topLeftCell="B1" zoomScale="80" zoomScaleNormal="80" workbookViewId="0">
      <pane xSplit="13" ySplit="7" topLeftCell="O8" activePane="bottomRight" state="frozen"/>
      <selection activeCell="B1" sqref="B1"/>
      <selection pane="topRight" activeCell="O1" sqref="O1"/>
      <selection pane="bottomLeft" activeCell="B6" sqref="B6"/>
      <selection pane="bottomRight" activeCell="L16" sqref="L16"/>
    </sheetView>
  </sheetViews>
  <sheetFormatPr defaultColWidth="9.140625" defaultRowHeight="15"/>
  <cols>
    <col min="1" max="1" width="5.28515625" style="1" customWidth="1"/>
    <col min="2" max="2" width="18.140625" style="1" customWidth="1"/>
    <col min="3" max="4" width="7.5703125" style="1" customWidth="1"/>
    <col min="5" max="5" width="9.5703125" style="1" customWidth="1"/>
    <col min="6" max="6" width="9.42578125" style="1" customWidth="1"/>
    <col min="7" max="7" width="5.140625" style="1" customWidth="1"/>
    <col min="8" max="8" width="6.5703125" style="1" customWidth="1"/>
    <col min="9" max="9" width="5.7109375" style="1" customWidth="1"/>
    <col min="10" max="10" width="7.42578125" style="2" customWidth="1"/>
    <col min="11" max="11" width="12.5703125" style="1" customWidth="1"/>
    <col min="12" max="12" width="11.7109375" style="1" customWidth="1"/>
    <col min="13" max="13" width="8.28515625" style="1" customWidth="1"/>
    <col min="14" max="14" width="6.140625" style="1" customWidth="1"/>
    <col min="15" max="15" width="8.42578125" style="1" customWidth="1"/>
    <col min="16" max="17" width="8.28515625" style="1" customWidth="1"/>
    <col min="18" max="19" width="6.28515625" style="1" customWidth="1"/>
    <col min="20" max="20" width="10.5703125" style="3" customWidth="1"/>
    <col min="21" max="16384" width="9.140625" style="1"/>
  </cols>
  <sheetData>
    <row r="1" spans="2:24" ht="15.75">
      <c r="B1" s="171" t="s">
        <v>185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2:24" ht="15.7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5" t="s">
        <v>211</v>
      </c>
      <c r="W2" s="165"/>
      <c r="X2" s="165"/>
    </row>
    <row r="3" spans="2:24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65" t="s">
        <v>212</v>
      </c>
      <c r="W3" s="165"/>
      <c r="X3" s="165"/>
    </row>
    <row r="4" spans="2:24" ht="15.75" thickBot="1">
      <c r="V4" s="165" t="s">
        <v>213</v>
      </c>
      <c r="W4" s="165"/>
      <c r="X4" s="165"/>
    </row>
    <row r="5" spans="2:24" ht="19.5" thickBot="1">
      <c r="B5" s="20" t="s">
        <v>47</v>
      </c>
      <c r="C5" s="166" t="s">
        <v>1</v>
      </c>
      <c r="D5" s="167"/>
      <c r="E5" s="167"/>
      <c r="F5" s="167"/>
      <c r="G5" s="168"/>
      <c r="H5" s="166" t="s">
        <v>2</v>
      </c>
      <c r="I5" s="168"/>
      <c r="J5" s="166" t="s">
        <v>3</v>
      </c>
      <c r="K5" s="167"/>
      <c r="L5" s="167"/>
      <c r="M5" s="167"/>
      <c r="N5" s="167"/>
      <c r="O5" s="167"/>
      <c r="P5" s="168"/>
      <c r="Q5" s="166" t="s">
        <v>4</v>
      </c>
      <c r="R5" s="167"/>
      <c r="S5" s="168"/>
      <c r="T5" s="32"/>
      <c r="V5" s="165" t="s">
        <v>214</v>
      </c>
      <c r="W5" s="165"/>
      <c r="X5" s="165"/>
    </row>
    <row r="6" spans="2:24" ht="148.5" customHeight="1">
      <c r="B6" s="69" t="s">
        <v>215</v>
      </c>
      <c r="C6" s="106" t="s">
        <v>193</v>
      </c>
      <c r="D6" s="71" t="s">
        <v>188</v>
      </c>
      <c r="E6" s="107" t="s">
        <v>162</v>
      </c>
      <c r="F6" s="107"/>
      <c r="G6" s="107"/>
      <c r="H6" s="71" t="s">
        <v>90</v>
      </c>
      <c r="I6" s="107" t="s">
        <v>72</v>
      </c>
      <c r="J6" s="107" t="s">
        <v>119</v>
      </c>
      <c r="K6" s="110" t="s">
        <v>122</v>
      </c>
      <c r="L6" s="107" t="s">
        <v>200</v>
      </c>
      <c r="M6" s="109" t="s">
        <v>123</v>
      </c>
      <c r="N6" s="107" t="s">
        <v>169</v>
      </c>
      <c r="O6" s="107" t="s">
        <v>181</v>
      </c>
      <c r="P6" s="107" t="s">
        <v>182</v>
      </c>
      <c r="Q6" s="72" t="s">
        <v>172</v>
      </c>
      <c r="R6" s="107" t="s">
        <v>205</v>
      </c>
      <c r="S6" s="108"/>
      <c r="T6" s="74" t="s">
        <v>53</v>
      </c>
    </row>
    <row r="7" spans="2:24" ht="15.75">
      <c r="B7" s="84" t="s">
        <v>6</v>
      </c>
      <c r="C7" s="131">
        <v>105</v>
      </c>
      <c r="D7" s="95">
        <v>31</v>
      </c>
      <c r="E7" s="95">
        <v>180</v>
      </c>
      <c r="F7" s="96"/>
      <c r="G7" s="95"/>
      <c r="H7" s="95">
        <v>38</v>
      </c>
      <c r="I7" s="95">
        <v>150</v>
      </c>
      <c r="J7" s="95">
        <v>200</v>
      </c>
      <c r="K7" s="98">
        <v>80</v>
      </c>
      <c r="L7" s="95">
        <v>120</v>
      </c>
      <c r="M7" s="95">
        <v>120</v>
      </c>
      <c r="N7" s="98">
        <v>180</v>
      </c>
      <c r="O7" s="95">
        <v>35</v>
      </c>
      <c r="P7" s="95">
        <v>40</v>
      </c>
      <c r="Q7" s="95">
        <v>90</v>
      </c>
      <c r="R7" s="131">
        <v>130</v>
      </c>
      <c r="S7" s="95"/>
      <c r="T7" s="112"/>
    </row>
    <row r="8" spans="2:24" ht="15.75">
      <c r="B8" s="83" t="s">
        <v>120</v>
      </c>
      <c r="C8" s="83"/>
      <c r="D8" s="83"/>
      <c r="E8" s="83"/>
      <c r="F8" s="83"/>
      <c r="G8" s="83"/>
      <c r="H8" s="83"/>
      <c r="I8" s="83"/>
      <c r="J8" s="83"/>
      <c r="K8" s="83">
        <v>90</v>
      </c>
      <c r="L8" s="83"/>
      <c r="M8" s="83"/>
      <c r="N8" s="83"/>
      <c r="O8" s="83"/>
      <c r="P8" s="83"/>
      <c r="Q8" s="83"/>
      <c r="R8" s="83"/>
      <c r="S8" s="83"/>
      <c r="T8" s="84">
        <f t="shared" ref="T8:T22" si="0">SUM(C8:S8)</f>
        <v>90</v>
      </c>
      <c r="V8" s="5"/>
    </row>
    <row r="9" spans="2:24" ht="15.75">
      <c r="B9" s="83" t="s">
        <v>121</v>
      </c>
      <c r="C9" s="83"/>
      <c r="D9" s="83"/>
      <c r="E9" s="83"/>
      <c r="F9" s="83"/>
      <c r="G9" s="83"/>
      <c r="H9" s="83"/>
      <c r="I9" s="83"/>
      <c r="J9" s="83">
        <v>30</v>
      </c>
      <c r="K9" s="83"/>
      <c r="L9" s="83"/>
      <c r="M9" s="83"/>
      <c r="N9" s="83"/>
      <c r="O9" s="83"/>
      <c r="P9" s="83"/>
      <c r="Q9" s="83"/>
      <c r="R9" s="83"/>
      <c r="S9" s="83"/>
      <c r="T9" s="84">
        <f>SUM(C9:S9)</f>
        <v>30</v>
      </c>
      <c r="V9" s="5"/>
    </row>
    <row r="10" spans="2:24" ht="31.5">
      <c r="B10" s="83" t="s">
        <v>8</v>
      </c>
      <c r="C10" s="83">
        <v>2</v>
      </c>
      <c r="D10" s="83">
        <v>6</v>
      </c>
      <c r="E10" s="83"/>
      <c r="F10" s="83"/>
      <c r="G10" s="83"/>
      <c r="H10" s="83"/>
      <c r="I10" s="83"/>
      <c r="J10" s="83">
        <v>2</v>
      </c>
      <c r="K10" s="83">
        <v>2</v>
      </c>
      <c r="L10" s="83">
        <v>2</v>
      </c>
      <c r="M10" s="83"/>
      <c r="N10" s="83"/>
      <c r="O10" s="83"/>
      <c r="P10" s="83"/>
      <c r="Q10" s="83">
        <v>2</v>
      </c>
      <c r="R10" s="83"/>
      <c r="S10" s="83"/>
      <c r="T10" s="84">
        <f t="shared" si="0"/>
        <v>16</v>
      </c>
      <c r="V10" s="6"/>
    </row>
    <row r="11" spans="2:24" ht="15.75">
      <c r="B11" s="83" t="s">
        <v>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>
        <v>5</v>
      </c>
      <c r="N11" s="83"/>
      <c r="O11" s="83"/>
      <c r="P11" s="83"/>
      <c r="Q11" s="83">
        <v>4</v>
      </c>
      <c r="R11" s="83"/>
      <c r="S11" s="83"/>
      <c r="T11" s="84">
        <f t="shared" si="0"/>
        <v>9</v>
      </c>
    </row>
    <row r="12" spans="2:24" ht="15.75">
      <c r="B12" s="83" t="s">
        <v>10</v>
      </c>
      <c r="C12" s="83"/>
      <c r="D12" s="83"/>
      <c r="E12" s="83">
        <v>60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>
        <v>20</v>
      </c>
      <c r="R12" s="83"/>
      <c r="S12" s="83"/>
      <c r="T12" s="84">
        <f t="shared" si="0"/>
        <v>80</v>
      </c>
      <c r="V12" s="56"/>
    </row>
    <row r="13" spans="2:24" ht="15.75">
      <c r="B13" s="83" t="s">
        <v>31</v>
      </c>
      <c r="C13" s="83">
        <v>70</v>
      </c>
      <c r="D13" s="83"/>
      <c r="E13" s="83"/>
      <c r="F13" s="83">
        <f>Лист4!T1</f>
        <v>0</v>
      </c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5">
        <f t="shared" si="0"/>
        <v>70</v>
      </c>
    </row>
    <row r="14" spans="2:24" ht="15.75">
      <c r="B14" s="83" t="s">
        <v>176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5">
        <f>SUM(C14:S14)</f>
        <v>0</v>
      </c>
    </row>
    <row r="15" spans="2:24" ht="15.75">
      <c r="B15" s="83" t="s">
        <v>33</v>
      </c>
      <c r="C15" s="87">
        <v>10</v>
      </c>
      <c r="D15" s="86"/>
      <c r="E15" s="86"/>
      <c r="F15" s="86"/>
      <c r="G15" s="86"/>
      <c r="H15" s="86"/>
      <c r="I15" s="86"/>
      <c r="J15" s="86">
        <v>10</v>
      </c>
      <c r="K15" s="86"/>
      <c r="L15" s="86"/>
      <c r="M15" s="86"/>
      <c r="N15" s="86"/>
      <c r="O15" s="86"/>
      <c r="P15" s="86"/>
      <c r="Q15" s="86">
        <v>10</v>
      </c>
      <c r="R15" s="87"/>
      <c r="S15" s="86"/>
      <c r="T15" s="88">
        <f t="shared" si="0"/>
        <v>30</v>
      </c>
    </row>
    <row r="16" spans="2:24" ht="15.75">
      <c r="B16" s="83" t="s">
        <v>12</v>
      </c>
      <c r="C16" s="83">
        <v>10</v>
      </c>
      <c r="D16" s="83"/>
      <c r="E16" s="83"/>
      <c r="F16" s="83"/>
      <c r="G16" s="83"/>
      <c r="H16" s="83"/>
      <c r="I16" s="83"/>
      <c r="J16" s="83">
        <v>10</v>
      </c>
      <c r="K16" s="83">
        <v>3</v>
      </c>
      <c r="L16" s="83"/>
      <c r="M16" s="83"/>
      <c r="N16" s="83"/>
      <c r="O16" s="83"/>
      <c r="P16" s="83"/>
      <c r="Q16" s="83">
        <v>40</v>
      </c>
      <c r="R16" s="83"/>
      <c r="S16" s="83"/>
      <c r="T16" s="89">
        <f t="shared" si="0"/>
        <v>63</v>
      </c>
    </row>
    <row r="17" spans="2:20" ht="15.75">
      <c r="B17" s="83" t="s">
        <v>34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>
        <v>130</v>
      </c>
      <c r="S17" s="83"/>
      <c r="T17" s="89">
        <f t="shared" si="0"/>
        <v>130</v>
      </c>
    </row>
    <row r="18" spans="2:20" ht="15.75">
      <c r="B18" s="83" t="s">
        <v>201</v>
      </c>
      <c r="C18" s="83"/>
      <c r="D18" s="83"/>
      <c r="E18" s="83"/>
      <c r="F18" s="83"/>
      <c r="G18" s="83"/>
      <c r="H18" s="83"/>
      <c r="I18" s="83"/>
      <c r="J18" s="83"/>
      <c r="K18" s="83"/>
      <c r="L18" s="83">
        <v>30</v>
      </c>
      <c r="M18" s="83"/>
      <c r="N18" s="83"/>
      <c r="O18" s="83"/>
      <c r="P18" s="83"/>
      <c r="Q18" s="83"/>
      <c r="R18" s="83"/>
      <c r="S18" s="83"/>
      <c r="T18" s="89">
        <f t="shared" si="0"/>
        <v>30</v>
      </c>
    </row>
    <row r="19" spans="2:20" ht="15.75">
      <c r="B19" s="83" t="s">
        <v>85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9">
        <f t="shared" si="0"/>
        <v>0</v>
      </c>
    </row>
    <row r="20" spans="2:20" ht="15.75">
      <c r="B20" s="83" t="s">
        <v>14</v>
      </c>
      <c r="C20" s="83">
        <v>5</v>
      </c>
      <c r="D20" s="83"/>
      <c r="E20" s="83">
        <v>7</v>
      </c>
      <c r="F20" s="83"/>
      <c r="G20" s="83"/>
      <c r="H20" s="83"/>
      <c r="I20" s="83"/>
      <c r="J20" s="83"/>
      <c r="K20" s="83"/>
      <c r="L20" s="83"/>
      <c r="M20" s="83"/>
      <c r="N20" s="83">
        <v>7</v>
      </c>
      <c r="O20" s="83"/>
      <c r="P20" s="83"/>
      <c r="Q20" s="83">
        <v>6</v>
      </c>
      <c r="R20" s="83"/>
      <c r="S20" s="83"/>
      <c r="T20" s="84">
        <f t="shared" si="0"/>
        <v>25</v>
      </c>
    </row>
    <row r="21" spans="2:20" ht="15.75">
      <c r="B21" s="83" t="s">
        <v>90</v>
      </c>
      <c r="C21" s="83"/>
      <c r="D21" s="83"/>
      <c r="E21" s="83"/>
      <c r="F21" s="83"/>
      <c r="G21" s="83"/>
      <c r="H21" s="83">
        <v>38</v>
      </c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4">
        <f>SUM(C21:S21)</f>
        <v>38</v>
      </c>
    </row>
    <row r="22" spans="2:20" ht="15.75">
      <c r="B22" s="83" t="s">
        <v>38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>
        <v>30</v>
      </c>
      <c r="R22" s="83"/>
      <c r="S22" s="83"/>
      <c r="T22" s="84">
        <f t="shared" si="0"/>
        <v>30</v>
      </c>
    </row>
    <row r="23" spans="2:20" ht="15.75">
      <c r="B23" s="83" t="s">
        <v>68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>
        <v>20</v>
      </c>
      <c r="O23" s="83"/>
      <c r="P23" s="83"/>
      <c r="Q23" s="83"/>
      <c r="R23" s="83"/>
      <c r="S23" s="83"/>
      <c r="T23" s="84">
        <f>SUM(C23:S23)</f>
        <v>20</v>
      </c>
    </row>
    <row r="24" spans="2:20" ht="31.5">
      <c r="B24" s="113" t="s">
        <v>17</v>
      </c>
      <c r="C24" s="83"/>
      <c r="D24" s="83"/>
      <c r="E24" s="83"/>
      <c r="F24" s="83"/>
      <c r="G24" s="83"/>
      <c r="H24" s="83"/>
      <c r="I24" s="83"/>
      <c r="J24" s="83">
        <v>60</v>
      </c>
      <c r="K24" s="83"/>
      <c r="L24" s="83"/>
      <c r="M24" s="83"/>
      <c r="N24" s="83"/>
      <c r="O24" s="83"/>
      <c r="P24" s="83"/>
      <c r="Q24" s="83"/>
      <c r="R24" s="83"/>
      <c r="S24" s="83"/>
      <c r="T24" s="84">
        <f>SUM(C24:S24)</f>
        <v>60</v>
      </c>
    </row>
    <row r="25" spans="2:20" ht="15.75">
      <c r="B25" s="83" t="s">
        <v>18</v>
      </c>
      <c r="C25" s="83"/>
      <c r="D25" s="83"/>
      <c r="E25" s="83"/>
      <c r="F25" s="83"/>
      <c r="G25" s="83"/>
      <c r="H25" s="83"/>
      <c r="I25" s="83"/>
      <c r="J25" s="83">
        <v>60</v>
      </c>
      <c r="K25" s="83"/>
      <c r="L25" s="83"/>
      <c r="M25" s="83"/>
      <c r="N25" s="83"/>
      <c r="O25" s="83"/>
      <c r="P25" s="83"/>
      <c r="Q25" s="83"/>
      <c r="R25" s="83"/>
      <c r="S25" s="83"/>
      <c r="T25" s="84">
        <f>SUM(C25:S25)</f>
        <v>60</v>
      </c>
    </row>
    <row r="26" spans="2:20" ht="15.75">
      <c r="B26" s="83" t="s">
        <v>19</v>
      </c>
      <c r="C26" s="83"/>
      <c r="D26" s="83"/>
      <c r="E26" s="83"/>
      <c r="F26" s="83"/>
      <c r="G26" s="83"/>
      <c r="H26" s="83"/>
      <c r="I26" s="83"/>
      <c r="J26" s="83">
        <v>60</v>
      </c>
      <c r="K26" s="83"/>
      <c r="L26" s="83"/>
      <c r="M26" s="83"/>
      <c r="N26" s="83"/>
      <c r="O26" s="83"/>
      <c r="P26" s="83"/>
      <c r="Q26" s="83"/>
      <c r="R26" s="83"/>
      <c r="S26" s="83"/>
      <c r="T26" s="84">
        <f>SUM(C26:S26)</f>
        <v>60</v>
      </c>
    </row>
    <row r="27" spans="2:20" ht="15.75">
      <c r="B27" s="83" t="s">
        <v>20</v>
      </c>
      <c r="C27" s="83"/>
      <c r="D27" s="83"/>
      <c r="E27" s="83"/>
      <c r="F27" s="83"/>
      <c r="G27" s="83"/>
      <c r="H27" s="83"/>
      <c r="I27" s="83"/>
      <c r="J27" s="83">
        <v>60</v>
      </c>
      <c r="K27" s="83"/>
      <c r="L27" s="83"/>
      <c r="M27" s="83"/>
      <c r="N27" s="83"/>
      <c r="O27" s="83"/>
      <c r="P27" s="83"/>
      <c r="Q27" s="83"/>
      <c r="R27" s="83"/>
      <c r="S27" s="83"/>
      <c r="T27" s="84">
        <f>SUM(C27:S27)</f>
        <v>60</v>
      </c>
    </row>
    <row r="28" spans="2:20" ht="15.75">
      <c r="B28" s="83" t="s">
        <v>21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>
        <v>100</v>
      </c>
      <c r="N28" s="83"/>
      <c r="O28" s="83"/>
      <c r="P28" s="83"/>
      <c r="Q28" s="83"/>
      <c r="R28" s="83"/>
      <c r="S28" s="83"/>
      <c r="T28" s="84">
        <f t="shared" ref="T28:T36" si="1">SUM(C28:S28)</f>
        <v>100</v>
      </c>
    </row>
    <row r="29" spans="2:20" ht="15.75">
      <c r="B29" s="83" t="s">
        <v>22</v>
      </c>
      <c r="C29" s="83"/>
      <c r="D29" s="83"/>
      <c r="E29" s="83"/>
      <c r="F29" s="83"/>
      <c r="G29" s="83"/>
      <c r="H29" s="83"/>
      <c r="I29" s="83"/>
      <c r="J29" s="83">
        <v>10</v>
      </c>
      <c r="K29" s="83">
        <v>10</v>
      </c>
      <c r="L29" s="83"/>
      <c r="M29" s="83">
        <v>10</v>
      </c>
      <c r="N29" s="83"/>
      <c r="O29" s="83"/>
      <c r="P29" s="83"/>
      <c r="Q29" s="83"/>
      <c r="R29" s="83"/>
      <c r="S29" s="83"/>
      <c r="T29" s="84">
        <f t="shared" si="1"/>
        <v>30</v>
      </c>
    </row>
    <row r="30" spans="2:20" ht="15.75">
      <c r="B30" s="83" t="s">
        <v>23</v>
      </c>
      <c r="C30" s="83"/>
      <c r="D30" s="83"/>
      <c r="E30" s="83"/>
      <c r="F30" s="83"/>
      <c r="G30" s="83"/>
      <c r="H30" s="83"/>
      <c r="I30" s="83"/>
      <c r="J30" s="83">
        <v>10</v>
      </c>
      <c r="K30" s="83"/>
      <c r="L30" s="83"/>
      <c r="M30" s="83">
        <v>10</v>
      </c>
      <c r="N30" s="83"/>
      <c r="O30" s="83"/>
      <c r="P30" s="83"/>
      <c r="Q30" s="83"/>
      <c r="R30" s="83"/>
      <c r="S30" s="83"/>
      <c r="T30" s="84">
        <f t="shared" si="1"/>
        <v>20</v>
      </c>
    </row>
    <row r="31" spans="2:20" ht="15.75">
      <c r="B31" s="83" t="s">
        <v>25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>
        <v>10</v>
      </c>
      <c r="N31" s="83"/>
      <c r="O31" s="83"/>
      <c r="P31" s="83"/>
      <c r="Q31" s="83"/>
      <c r="R31" s="83"/>
      <c r="S31" s="83"/>
      <c r="T31" s="84">
        <f t="shared" si="1"/>
        <v>10</v>
      </c>
    </row>
    <row r="32" spans="2:20" ht="31.5">
      <c r="B32" s="83" t="s">
        <v>26</v>
      </c>
      <c r="C32" s="83"/>
      <c r="D32" s="83">
        <v>25</v>
      </c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>
        <v>35</v>
      </c>
      <c r="P32" s="83"/>
      <c r="Q32" s="83"/>
      <c r="R32" s="83"/>
      <c r="S32" s="83"/>
      <c r="T32" s="84">
        <f t="shared" si="1"/>
        <v>60</v>
      </c>
    </row>
    <row r="33" spans="2:20" ht="15.75">
      <c r="B33" s="83" t="s">
        <v>27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>
        <v>37.5</v>
      </c>
      <c r="Q33" s="83"/>
      <c r="R33" s="83"/>
      <c r="S33" s="83"/>
      <c r="T33" s="84">
        <f t="shared" si="1"/>
        <v>37.5</v>
      </c>
    </row>
    <row r="34" spans="2:20" ht="15.75">
      <c r="B34" s="83" t="s">
        <v>70</v>
      </c>
      <c r="C34" s="83"/>
      <c r="D34" s="83"/>
      <c r="E34" s="83">
        <v>2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>
        <f t="shared" si="1"/>
        <v>2</v>
      </c>
    </row>
    <row r="35" spans="2:20" ht="15.75">
      <c r="B35" s="83" t="s">
        <v>72</v>
      </c>
      <c r="C35" s="83"/>
      <c r="D35" s="83"/>
      <c r="E35" s="83"/>
      <c r="F35" s="83"/>
      <c r="G35" s="83"/>
      <c r="H35" s="83"/>
      <c r="I35" s="83">
        <v>150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>
        <f>SUM(C35:S35)</f>
        <v>150</v>
      </c>
    </row>
    <row r="36" spans="2:20" ht="15.75">
      <c r="B36" s="83" t="s">
        <v>42</v>
      </c>
      <c r="C36" s="83">
        <v>0.4</v>
      </c>
      <c r="D36" s="83"/>
      <c r="E36" s="83"/>
      <c r="F36" s="83"/>
      <c r="G36" s="83"/>
      <c r="H36" s="83"/>
      <c r="I36" s="83"/>
      <c r="J36" s="83">
        <v>1</v>
      </c>
      <c r="K36" s="83">
        <v>0.9</v>
      </c>
      <c r="L36" s="83">
        <v>0.8</v>
      </c>
      <c r="M36" s="83">
        <v>0.7</v>
      </c>
      <c r="N36" s="83"/>
      <c r="O36" s="91"/>
      <c r="P36" s="83"/>
      <c r="Q36" s="83">
        <v>0.2</v>
      </c>
      <c r="R36" s="83"/>
      <c r="S36" s="83"/>
      <c r="T36" s="84">
        <f t="shared" si="1"/>
        <v>4</v>
      </c>
    </row>
    <row r="37" spans="2:20" ht="15.75">
      <c r="B37" s="83" t="s">
        <v>110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91"/>
      <c r="P37" s="83"/>
      <c r="Q37" s="83">
        <v>0.5</v>
      </c>
      <c r="R37" s="83"/>
      <c r="S37" s="83"/>
      <c r="T37" s="84">
        <f>SUM(C37:S37)</f>
        <v>0.5</v>
      </c>
    </row>
    <row r="38" spans="2:20" ht="15.75">
      <c r="B38" s="83" t="s">
        <v>55</v>
      </c>
      <c r="C38" s="91"/>
      <c r="D38" s="91"/>
      <c r="E38" s="91"/>
      <c r="F38" s="91"/>
      <c r="G38" s="91"/>
      <c r="H38" s="91"/>
      <c r="I38" s="92"/>
      <c r="J38" s="91"/>
      <c r="K38" s="91"/>
      <c r="L38" s="91"/>
      <c r="M38" s="91"/>
      <c r="N38" s="91"/>
      <c r="O38" s="83"/>
      <c r="P38" s="91"/>
      <c r="Q38" s="91"/>
      <c r="R38" s="91"/>
      <c r="S38" s="91"/>
      <c r="T38" s="91">
        <f>T28+T29+T30+T31</f>
        <v>160</v>
      </c>
    </row>
    <row r="39" spans="2:20" ht="15.75">
      <c r="B39" s="91" t="s">
        <v>60</v>
      </c>
      <c r="C39" s="91"/>
      <c r="D39" s="91"/>
      <c r="E39" s="91"/>
      <c r="F39" s="91"/>
      <c r="G39" s="91"/>
      <c r="H39" s="91"/>
      <c r="I39" s="91"/>
      <c r="J39" s="92"/>
      <c r="K39" s="91"/>
      <c r="L39" s="91"/>
      <c r="M39" s="91"/>
      <c r="N39" s="91"/>
      <c r="O39" s="91"/>
      <c r="P39" s="91"/>
      <c r="Q39" s="91"/>
      <c r="R39" s="91"/>
      <c r="S39" s="91"/>
      <c r="T39" s="84">
        <f>T12+T17</f>
        <v>210</v>
      </c>
    </row>
    <row r="40" spans="2:20" ht="15.75">
      <c r="B40" s="123" t="s">
        <v>82</v>
      </c>
      <c r="C40" s="122"/>
      <c r="D40" s="122"/>
      <c r="E40" s="122"/>
      <c r="F40" s="91"/>
      <c r="G40" s="91"/>
      <c r="H40" s="91"/>
      <c r="I40" s="91"/>
      <c r="J40" s="92"/>
      <c r="K40" s="91"/>
      <c r="L40" s="91"/>
      <c r="M40" s="91"/>
      <c r="N40" s="91"/>
      <c r="O40" s="91"/>
      <c r="P40" s="91"/>
      <c r="Q40" s="91"/>
      <c r="R40" s="91"/>
      <c r="S40" s="91"/>
      <c r="T40" s="84">
        <f>T18</f>
        <v>30</v>
      </c>
    </row>
    <row r="41" spans="2:20">
      <c r="B41" s="8"/>
      <c r="C41" s="9"/>
      <c r="D41" s="9"/>
      <c r="E41" s="10"/>
    </row>
    <row r="42" spans="2:20">
      <c r="B42" s="11"/>
      <c r="C42" s="12"/>
      <c r="D42" s="12"/>
      <c r="E42" s="12"/>
    </row>
    <row r="43" spans="2:20">
      <c r="B43" s="11"/>
      <c r="C43" s="12"/>
      <c r="D43" s="12"/>
      <c r="E43" s="12"/>
    </row>
    <row r="44" spans="2:20">
      <c r="B44" s="11"/>
      <c r="C44" s="12"/>
      <c r="D44" s="12"/>
      <c r="E44" s="12"/>
    </row>
    <row r="45" spans="2:20">
      <c r="B45" s="11"/>
      <c r="C45" s="12"/>
      <c r="D45" s="12"/>
      <c r="E45" s="12"/>
    </row>
    <row r="46" spans="2:20">
      <c r="B46" s="11"/>
      <c r="C46" s="12"/>
      <c r="D46" s="12"/>
      <c r="E46" s="12"/>
    </row>
    <row r="47" spans="2:20">
      <c r="B47" s="11"/>
      <c r="C47" s="12"/>
      <c r="D47" s="12"/>
      <c r="E47" s="12"/>
    </row>
    <row r="48" spans="2:20">
      <c r="B48" s="11"/>
      <c r="C48" s="12"/>
      <c r="D48" s="12"/>
      <c r="E48" s="12"/>
    </row>
    <row r="49" spans="2:5">
      <c r="B49" s="11"/>
      <c r="C49" s="14"/>
      <c r="D49" s="14"/>
      <c r="E49" s="14"/>
    </row>
    <row r="50" spans="2:5">
      <c r="B50" s="13"/>
      <c r="C50" s="14"/>
      <c r="D50" s="14"/>
      <c r="E50" s="14"/>
    </row>
    <row r="51" spans="2:5">
      <c r="B51" s="13"/>
      <c r="C51" s="12"/>
      <c r="D51" s="12"/>
      <c r="E51" s="12"/>
    </row>
    <row r="52" spans="2:5">
      <c r="B52" s="11"/>
      <c r="C52" s="12"/>
      <c r="D52" s="12"/>
      <c r="E52" s="12"/>
    </row>
    <row r="53" spans="2:5">
      <c r="B53" s="11"/>
      <c r="C53" s="12"/>
      <c r="D53" s="12"/>
      <c r="E53" s="12"/>
    </row>
    <row r="54" spans="2:5">
      <c r="B54" s="11"/>
      <c r="C54" s="12"/>
      <c r="D54" s="12"/>
      <c r="E54" s="12"/>
    </row>
    <row r="55" spans="2:5">
      <c r="B55" s="15"/>
      <c r="C55" s="12"/>
      <c r="D55" s="12"/>
      <c r="E55" s="12"/>
    </row>
    <row r="56" spans="2:5">
      <c r="B56" s="12"/>
      <c r="C56" s="12"/>
      <c r="D56" s="12"/>
      <c r="E56" s="12"/>
    </row>
    <row r="57" spans="2:5">
      <c r="B57" s="12"/>
      <c r="C57" s="12"/>
      <c r="D57" s="12"/>
      <c r="E57" s="12"/>
    </row>
    <row r="58" spans="2:5">
      <c r="B58" s="12"/>
      <c r="C58" s="12"/>
      <c r="D58" s="12"/>
      <c r="E58" s="12"/>
    </row>
    <row r="59" spans="2:5">
      <c r="B59" s="11"/>
      <c r="C59" s="12"/>
      <c r="D59" s="12"/>
      <c r="E59" s="12"/>
    </row>
    <row r="60" spans="2:5">
      <c r="B60" s="11"/>
      <c r="C60" s="12"/>
      <c r="D60" s="12"/>
      <c r="E60" s="12"/>
    </row>
    <row r="61" spans="2:5">
      <c r="B61" s="11"/>
      <c r="C61" s="12"/>
      <c r="D61" s="12"/>
      <c r="E61" s="12"/>
    </row>
    <row r="62" spans="2:5">
      <c r="B62" s="11"/>
      <c r="C62" s="12"/>
      <c r="D62" s="12"/>
      <c r="E62" s="12"/>
    </row>
    <row r="63" spans="2:5">
      <c r="B63" s="11"/>
      <c r="C63" s="12"/>
      <c r="D63" s="12"/>
      <c r="E63" s="12"/>
    </row>
    <row r="64" spans="2:5">
      <c r="B64" s="11"/>
      <c r="C64" s="12"/>
      <c r="D64" s="12"/>
      <c r="E64" s="12"/>
    </row>
    <row r="65" spans="2:5">
      <c r="B65" s="11"/>
      <c r="C65" s="12"/>
      <c r="D65" s="12"/>
      <c r="E65" s="12"/>
    </row>
    <row r="66" spans="2:5">
      <c r="B66" s="11"/>
      <c r="C66" s="12"/>
      <c r="D66" s="12"/>
      <c r="E66" s="12"/>
    </row>
    <row r="67" spans="2:5">
      <c r="B67" s="11"/>
    </row>
  </sheetData>
  <mergeCells count="9">
    <mergeCell ref="C5:G5"/>
    <mergeCell ref="H5:I5"/>
    <mergeCell ref="J5:P5"/>
    <mergeCell ref="Q5:S5"/>
    <mergeCell ref="B1:V1"/>
    <mergeCell ref="V2:X2"/>
    <mergeCell ref="V3:X3"/>
    <mergeCell ref="V4:X4"/>
    <mergeCell ref="V5:X5"/>
  </mergeCells>
  <pageMargins left="1.3779527559055118" right="0" top="0.19685039370078741" bottom="0.19685039370078741" header="0" footer="0"/>
  <pageSetup paperSize="9" scale="5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W41"/>
  <sheetViews>
    <sheetView tabSelected="1" zoomScale="80" zoomScaleNormal="80" workbookViewId="0">
      <pane ySplit="6" topLeftCell="A7" activePane="bottomLeft" state="frozen"/>
      <selection activeCell="B1" sqref="B1"/>
      <selection pane="bottomLeft" activeCell="U21" sqref="U21"/>
    </sheetView>
  </sheetViews>
  <sheetFormatPr defaultColWidth="9.140625" defaultRowHeight="15"/>
  <cols>
    <col min="1" max="1" width="5.28515625" style="1" customWidth="1"/>
    <col min="2" max="2" width="18.140625" style="1" customWidth="1"/>
    <col min="3" max="3" width="9.85546875" style="1" customWidth="1"/>
    <col min="4" max="4" width="8.42578125" style="1" customWidth="1"/>
    <col min="5" max="5" width="8.7109375" style="1" customWidth="1"/>
    <col min="6" max="6" width="5.85546875" style="1" customWidth="1"/>
    <col min="7" max="7" width="6.5703125" style="1" customWidth="1"/>
    <col min="8" max="8" width="6.28515625" style="1" customWidth="1"/>
    <col min="9" max="9" width="10.85546875" style="2" customWidth="1"/>
    <col min="10" max="10" width="8.85546875" style="1" customWidth="1"/>
    <col min="11" max="11" width="9.28515625" style="1" customWidth="1"/>
    <col min="12" max="12" width="8.85546875" style="1" customWidth="1"/>
    <col min="13" max="13" width="7.140625" style="1" customWidth="1"/>
    <col min="14" max="14" width="5.140625" style="1" customWidth="1"/>
    <col min="15" max="15" width="5.7109375" style="1" customWidth="1"/>
    <col min="16" max="16" width="10.85546875" style="1" customWidth="1"/>
    <col min="17" max="18" width="7.28515625" style="1" customWidth="1"/>
    <col min="19" max="19" width="10.5703125" style="3" customWidth="1"/>
    <col min="20" max="20" width="6.85546875" style="1" customWidth="1"/>
    <col min="21" max="16384" width="9.140625" style="1"/>
  </cols>
  <sheetData>
    <row r="1" spans="2:23" ht="15.75">
      <c r="B1" s="171" t="s">
        <v>186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2:23" ht="15.7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65" t="s">
        <v>211</v>
      </c>
      <c r="V2" s="165"/>
      <c r="W2" s="165"/>
    </row>
    <row r="3" spans="2:23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5" t="s">
        <v>212</v>
      </c>
      <c r="V3" s="165"/>
      <c r="W3" s="165"/>
    </row>
    <row r="4" spans="2:23" ht="15.75" thickBot="1">
      <c r="U4" s="165" t="s">
        <v>213</v>
      </c>
      <c r="V4" s="165"/>
      <c r="W4" s="165"/>
    </row>
    <row r="5" spans="2:23" ht="19.5" thickBot="1">
      <c r="B5" s="20" t="s">
        <v>0</v>
      </c>
      <c r="C5" s="177" t="s">
        <v>1</v>
      </c>
      <c r="D5" s="178"/>
      <c r="E5" s="178"/>
      <c r="F5" s="178"/>
      <c r="G5" s="177" t="s">
        <v>2</v>
      </c>
      <c r="H5" s="179"/>
      <c r="I5" s="177" t="s">
        <v>3</v>
      </c>
      <c r="J5" s="178"/>
      <c r="K5" s="178"/>
      <c r="L5" s="178"/>
      <c r="M5" s="178"/>
      <c r="N5" s="178"/>
      <c r="O5" s="179"/>
      <c r="P5" s="178" t="s">
        <v>216</v>
      </c>
      <c r="Q5" s="178"/>
      <c r="R5" s="178"/>
      <c r="S5" s="32"/>
      <c r="U5" s="165" t="s">
        <v>214</v>
      </c>
      <c r="V5" s="165"/>
      <c r="W5" s="165"/>
    </row>
    <row r="6" spans="2:23" ht="115.5" customHeight="1">
      <c r="B6" s="69" t="s">
        <v>215</v>
      </c>
      <c r="C6" s="106" t="s">
        <v>166</v>
      </c>
      <c r="D6" s="107" t="s">
        <v>220</v>
      </c>
      <c r="E6" s="107" t="s">
        <v>126</v>
      </c>
      <c r="F6" s="72"/>
      <c r="G6" s="132" t="s">
        <v>127</v>
      </c>
      <c r="H6" s="133"/>
      <c r="I6" s="106" t="s">
        <v>128</v>
      </c>
      <c r="J6" s="107" t="s">
        <v>219</v>
      </c>
      <c r="K6" s="71" t="s">
        <v>129</v>
      </c>
      <c r="L6" s="107" t="s">
        <v>130</v>
      </c>
      <c r="M6" s="107" t="s">
        <v>109</v>
      </c>
      <c r="N6" s="107" t="s">
        <v>181</v>
      </c>
      <c r="O6" s="72" t="s">
        <v>182</v>
      </c>
      <c r="P6" s="106" t="s">
        <v>165</v>
      </c>
      <c r="Q6" s="107" t="s">
        <v>79</v>
      </c>
      <c r="R6" s="134" t="s">
        <v>87</v>
      </c>
      <c r="S6" s="74" t="s">
        <v>53</v>
      </c>
    </row>
    <row r="7" spans="2:23" ht="15.75">
      <c r="B7" s="47" t="s">
        <v>6</v>
      </c>
      <c r="C7" s="94">
        <v>200</v>
      </c>
      <c r="D7" s="93">
        <v>39</v>
      </c>
      <c r="E7" s="94">
        <v>180</v>
      </c>
      <c r="F7" s="93"/>
      <c r="G7" s="93">
        <v>80</v>
      </c>
      <c r="H7" s="93"/>
      <c r="I7" s="93">
        <v>200</v>
      </c>
      <c r="J7" s="93">
        <v>80</v>
      </c>
      <c r="K7" s="95">
        <v>110</v>
      </c>
      <c r="L7" s="93">
        <v>100</v>
      </c>
      <c r="M7" s="93">
        <v>180</v>
      </c>
      <c r="N7" s="93">
        <v>20</v>
      </c>
      <c r="O7" s="93">
        <v>40</v>
      </c>
      <c r="P7" s="93">
        <v>185</v>
      </c>
      <c r="Q7" s="93">
        <v>130</v>
      </c>
      <c r="R7" s="93">
        <v>10</v>
      </c>
      <c r="S7" s="111"/>
    </row>
    <row r="8" spans="2:23" ht="15.75">
      <c r="B8" s="45" t="s">
        <v>29</v>
      </c>
      <c r="C8" s="46"/>
      <c r="D8" s="46"/>
      <c r="E8" s="46"/>
      <c r="F8" s="46"/>
      <c r="G8" s="46"/>
      <c r="H8" s="46"/>
      <c r="I8" s="46"/>
      <c r="J8" s="46">
        <v>70</v>
      </c>
      <c r="K8" s="46"/>
      <c r="L8" s="46"/>
      <c r="M8" s="46"/>
      <c r="N8" s="46"/>
      <c r="O8" s="46"/>
      <c r="P8" s="46"/>
      <c r="Q8" s="46"/>
      <c r="R8" s="46"/>
      <c r="S8" s="47">
        <f t="shared" ref="S8:S37" si="0">SUM(C8:R8)</f>
        <v>70</v>
      </c>
    </row>
    <row r="9" spans="2:23" ht="15.75">
      <c r="B9" s="45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>
        <v>118</v>
      </c>
      <c r="Q9" s="46"/>
      <c r="R9" s="46"/>
      <c r="S9" s="47">
        <f t="shared" si="0"/>
        <v>118</v>
      </c>
    </row>
    <row r="10" spans="2:23" ht="31.5">
      <c r="B10" s="45" t="s">
        <v>8</v>
      </c>
      <c r="C10" s="46">
        <v>4</v>
      </c>
      <c r="D10" s="46">
        <v>6</v>
      </c>
      <c r="E10" s="46"/>
      <c r="F10" s="46"/>
      <c r="G10" s="46"/>
      <c r="H10" s="46"/>
      <c r="I10" s="135"/>
      <c r="J10" s="46">
        <v>2</v>
      </c>
      <c r="K10" s="46">
        <v>2</v>
      </c>
      <c r="L10" s="46"/>
      <c r="M10" s="46"/>
      <c r="N10" s="46"/>
      <c r="O10" s="46"/>
      <c r="P10" s="46">
        <v>2</v>
      </c>
      <c r="Q10" s="46"/>
      <c r="R10" s="46"/>
      <c r="S10" s="47">
        <f t="shared" si="0"/>
        <v>16</v>
      </c>
    </row>
    <row r="11" spans="2:23" ht="15.75">
      <c r="B11" s="45" t="s">
        <v>9</v>
      </c>
      <c r="C11" s="46"/>
      <c r="D11" s="46"/>
      <c r="E11" s="46"/>
      <c r="F11" s="46"/>
      <c r="G11" s="46"/>
      <c r="H11" s="46"/>
      <c r="I11" s="46">
        <v>6</v>
      </c>
      <c r="J11" s="46"/>
      <c r="K11" s="65"/>
      <c r="L11" s="46"/>
      <c r="M11" s="46"/>
      <c r="N11" s="46"/>
      <c r="O11" s="46"/>
      <c r="P11" s="46"/>
      <c r="Q11" s="46"/>
      <c r="R11" s="46"/>
      <c r="S11" s="47">
        <f t="shared" si="0"/>
        <v>6</v>
      </c>
    </row>
    <row r="12" spans="2:23" ht="15.75">
      <c r="B12" s="45" t="s">
        <v>10</v>
      </c>
      <c r="C12" s="46">
        <v>150</v>
      </c>
      <c r="D12" s="46"/>
      <c r="E12" s="46">
        <v>150</v>
      </c>
      <c r="F12" s="46"/>
      <c r="G12" s="46"/>
      <c r="H12" s="46"/>
      <c r="I12" s="46"/>
      <c r="J12" s="46">
        <v>40</v>
      </c>
      <c r="K12" s="46">
        <v>20</v>
      </c>
      <c r="L12" s="46"/>
      <c r="M12" s="46"/>
      <c r="N12" s="46"/>
      <c r="O12" s="46"/>
      <c r="P12" s="46">
        <v>30</v>
      </c>
      <c r="Q12" s="46"/>
      <c r="R12" s="46"/>
      <c r="S12" s="47">
        <f t="shared" si="0"/>
        <v>390</v>
      </c>
    </row>
    <row r="13" spans="2:23" ht="15.75">
      <c r="B13" s="45" t="s">
        <v>125</v>
      </c>
      <c r="C13" s="46"/>
      <c r="D13" s="46"/>
      <c r="E13" s="46"/>
      <c r="F13" s="46"/>
      <c r="G13" s="46"/>
      <c r="H13" s="46"/>
      <c r="I13" s="46"/>
      <c r="J13" s="46">
        <v>10</v>
      </c>
      <c r="K13" s="46"/>
      <c r="L13" s="46"/>
      <c r="M13" s="46"/>
      <c r="N13" s="46"/>
      <c r="O13" s="46"/>
      <c r="P13" s="46"/>
      <c r="Q13" s="46"/>
      <c r="R13" s="46"/>
      <c r="S13" s="47">
        <f t="shared" si="0"/>
        <v>10</v>
      </c>
    </row>
    <row r="14" spans="2:23" ht="15.75">
      <c r="B14" s="45" t="s">
        <v>33</v>
      </c>
      <c r="C14" s="137"/>
      <c r="D14" s="48"/>
      <c r="E14" s="48"/>
      <c r="F14" s="48"/>
      <c r="G14" s="48"/>
      <c r="H14" s="48"/>
      <c r="I14" s="48"/>
      <c r="J14" s="136"/>
      <c r="K14" s="48"/>
      <c r="L14" s="48"/>
      <c r="M14" s="48"/>
      <c r="N14" s="48"/>
      <c r="O14" s="48"/>
      <c r="P14" s="48">
        <v>40</v>
      </c>
      <c r="Q14" s="48"/>
      <c r="R14" s="48"/>
      <c r="S14" s="49">
        <f t="shared" si="0"/>
        <v>40</v>
      </c>
    </row>
    <row r="15" spans="2:23" ht="15.75">
      <c r="B15" s="45" t="s">
        <v>79</v>
      </c>
      <c r="C15" s="137"/>
      <c r="D15" s="48"/>
      <c r="E15" s="48"/>
      <c r="F15" s="48"/>
      <c r="G15" s="48"/>
      <c r="H15" s="48"/>
      <c r="I15" s="48"/>
      <c r="J15" s="136"/>
      <c r="K15" s="48"/>
      <c r="L15" s="48"/>
      <c r="M15" s="48"/>
      <c r="N15" s="48"/>
      <c r="O15" s="48"/>
      <c r="P15" s="48"/>
      <c r="Q15" s="48">
        <v>130</v>
      </c>
      <c r="R15" s="48"/>
      <c r="S15" s="49">
        <f t="shared" si="0"/>
        <v>130</v>
      </c>
    </row>
    <row r="16" spans="2:23" ht="15.75">
      <c r="B16" s="45" t="s">
        <v>106</v>
      </c>
      <c r="C16" s="137"/>
      <c r="D16" s="48"/>
      <c r="E16" s="48"/>
      <c r="F16" s="48"/>
      <c r="G16" s="48"/>
      <c r="H16" s="48"/>
      <c r="I16" s="48">
        <v>6</v>
      </c>
      <c r="J16" s="136"/>
      <c r="K16" s="48"/>
      <c r="L16" s="48"/>
      <c r="M16" s="48"/>
      <c r="N16" s="48"/>
      <c r="O16" s="48"/>
      <c r="P16" s="48"/>
      <c r="Q16" s="48"/>
      <c r="R16" s="48"/>
      <c r="S16" s="49">
        <f t="shared" si="0"/>
        <v>6</v>
      </c>
    </row>
    <row r="17" spans="2:19" ht="15.75">
      <c r="B17" s="45" t="s">
        <v>12</v>
      </c>
      <c r="C17" s="46"/>
      <c r="D17" s="46"/>
      <c r="E17" s="46"/>
      <c r="F17" s="46"/>
      <c r="G17" s="46"/>
      <c r="H17" s="46"/>
      <c r="I17" s="46">
        <v>1</v>
      </c>
      <c r="J17" s="46">
        <v>5</v>
      </c>
      <c r="K17" s="46"/>
      <c r="L17" s="46"/>
      <c r="M17" s="46"/>
      <c r="N17" s="46"/>
      <c r="O17" s="46"/>
      <c r="P17" s="46"/>
      <c r="Q17" s="46"/>
      <c r="R17" s="46"/>
      <c r="S17" s="50">
        <f t="shared" si="0"/>
        <v>6</v>
      </c>
    </row>
    <row r="18" spans="2:19" ht="15.75">
      <c r="B18" s="45" t="s">
        <v>142</v>
      </c>
      <c r="C18" s="46">
        <v>15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50">
        <f t="shared" si="0"/>
        <v>15</v>
      </c>
    </row>
    <row r="19" spans="2:19" ht="15.75">
      <c r="B19" s="45" t="s">
        <v>14</v>
      </c>
      <c r="C19" s="46">
        <v>7</v>
      </c>
      <c r="D19" s="65"/>
      <c r="E19" s="46">
        <v>7</v>
      </c>
      <c r="F19" s="46"/>
      <c r="G19" s="46"/>
      <c r="H19" s="46"/>
      <c r="I19" s="46"/>
      <c r="J19" s="46"/>
      <c r="K19" s="46"/>
      <c r="L19" s="75"/>
      <c r="M19" s="46">
        <v>7</v>
      </c>
      <c r="N19" s="46"/>
      <c r="O19" s="46"/>
      <c r="P19" s="46"/>
      <c r="Q19" s="46"/>
      <c r="R19" s="46"/>
      <c r="S19" s="47">
        <f t="shared" si="0"/>
        <v>21</v>
      </c>
    </row>
    <row r="20" spans="2:19" ht="15.75">
      <c r="B20" s="45" t="s">
        <v>78</v>
      </c>
      <c r="C20" s="46"/>
      <c r="D20" s="46"/>
      <c r="E20" s="46"/>
      <c r="F20" s="46"/>
      <c r="G20" s="46">
        <v>60</v>
      </c>
      <c r="H20" s="46"/>
      <c r="I20" s="46"/>
      <c r="J20" s="46"/>
      <c r="K20" s="46"/>
      <c r="L20" s="76"/>
      <c r="M20" s="46">
        <v>20</v>
      </c>
      <c r="N20" s="46"/>
      <c r="O20" s="46"/>
      <c r="P20" s="46"/>
      <c r="Q20" s="46"/>
      <c r="R20" s="46"/>
      <c r="S20" s="47">
        <f t="shared" si="0"/>
        <v>80</v>
      </c>
    </row>
    <row r="21" spans="2:19" ht="15.75">
      <c r="B21" s="45" t="s">
        <v>16</v>
      </c>
      <c r="C21" s="46"/>
      <c r="D21" s="46"/>
      <c r="E21" s="46"/>
      <c r="F21" s="46"/>
      <c r="G21" s="46"/>
      <c r="H21" s="46"/>
      <c r="I21" s="46"/>
      <c r="J21" s="46"/>
      <c r="K21" s="46"/>
      <c r="L21" s="75"/>
      <c r="M21" s="46"/>
      <c r="N21" s="46"/>
      <c r="O21" s="46"/>
      <c r="P21" s="46"/>
      <c r="Q21" s="46"/>
      <c r="R21" s="46"/>
      <c r="S21" s="47">
        <f t="shared" si="0"/>
        <v>0</v>
      </c>
    </row>
    <row r="22" spans="2:19" ht="15.75">
      <c r="B22" s="45" t="s">
        <v>85</v>
      </c>
      <c r="C22" s="46"/>
      <c r="D22" s="46"/>
      <c r="E22" s="46"/>
      <c r="F22" s="46"/>
      <c r="G22" s="46"/>
      <c r="H22" s="46"/>
      <c r="I22" s="46"/>
      <c r="J22" s="46"/>
      <c r="K22" s="46"/>
      <c r="L22" s="75"/>
      <c r="M22" s="46">
        <v>7</v>
      </c>
      <c r="N22" s="46"/>
      <c r="O22" s="46"/>
      <c r="P22" s="46"/>
      <c r="Q22" s="46"/>
      <c r="R22" s="46"/>
      <c r="S22" s="47">
        <f t="shared" si="0"/>
        <v>7</v>
      </c>
    </row>
    <row r="23" spans="2:19" ht="31.5">
      <c r="B23" s="51" t="s">
        <v>17</v>
      </c>
      <c r="C23" s="46"/>
      <c r="D23" s="46"/>
      <c r="E23" s="46"/>
      <c r="F23" s="46"/>
      <c r="G23" s="46"/>
      <c r="H23" s="46"/>
      <c r="I23" s="52">
        <v>60</v>
      </c>
      <c r="J23" s="46"/>
      <c r="K23" s="46">
        <v>120</v>
      </c>
      <c r="L23" s="76"/>
      <c r="M23" s="52"/>
      <c r="N23" s="46"/>
      <c r="O23" s="52"/>
      <c r="P23" s="52"/>
      <c r="Q23" s="114"/>
      <c r="R23" s="52"/>
      <c r="S23" s="53">
        <f t="shared" si="0"/>
        <v>180</v>
      </c>
    </row>
    <row r="24" spans="2:19" ht="15.75">
      <c r="B24" s="46" t="s">
        <v>18</v>
      </c>
      <c r="C24" s="46"/>
      <c r="D24" s="46"/>
      <c r="E24" s="46"/>
      <c r="F24" s="46"/>
      <c r="G24" s="46"/>
      <c r="H24" s="46"/>
      <c r="I24" s="52">
        <v>60</v>
      </c>
      <c r="J24" s="52"/>
      <c r="K24" s="46">
        <v>120</v>
      </c>
      <c r="L24" s="52"/>
      <c r="M24" s="46"/>
      <c r="N24" s="52"/>
      <c r="O24" s="46"/>
      <c r="P24" s="52"/>
      <c r="Q24" s="83"/>
      <c r="R24" s="46"/>
      <c r="S24" s="47">
        <f t="shared" si="0"/>
        <v>180</v>
      </c>
    </row>
    <row r="25" spans="2:19" ht="15.75">
      <c r="B25" s="46" t="s">
        <v>19</v>
      </c>
      <c r="C25" s="46"/>
      <c r="D25" s="46"/>
      <c r="E25" s="46"/>
      <c r="F25" s="46"/>
      <c r="G25" s="46"/>
      <c r="H25" s="46"/>
      <c r="I25" s="46">
        <v>60</v>
      </c>
      <c r="J25" s="46"/>
      <c r="K25" s="46">
        <v>120</v>
      </c>
      <c r="L25" s="46"/>
      <c r="M25" s="46"/>
      <c r="N25" s="46"/>
      <c r="O25" s="46"/>
      <c r="P25" s="46"/>
      <c r="Q25" s="83"/>
      <c r="R25" s="46"/>
      <c r="S25" s="47">
        <f t="shared" si="0"/>
        <v>180</v>
      </c>
    </row>
    <row r="26" spans="2:19" ht="15.75">
      <c r="B26" s="46" t="s">
        <v>20</v>
      </c>
      <c r="C26" s="46"/>
      <c r="D26" s="46"/>
      <c r="E26" s="46"/>
      <c r="F26" s="46"/>
      <c r="G26" s="46"/>
      <c r="H26" s="46"/>
      <c r="I26" s="46">
        <v>60</v>
      </c>
      <c r="J26" s="46"/>
      <c r="K26" s="46">
        <v>140</v>
      </c>
      <c r="L26" s="46"/>
      <c r="M26" s="46"/>
      <c r="N26" s="46"/>
      <c r="O26" s="46"/>
      <c r="P26" s="46"/>
      <c r="Q26" s="83"/>
      <c r="R26" s="46"/>
      <c r="S26" s="47">
        <f t="shared" si="0"/>
        <v>200</v>
      </c>
    </row>
    <row r="27" spans="2:19" ht="15.75">
      <c r="B27" s="45" t="s">
        <v>21</v>
      </c>
      <c r="C27" s="46"/>
      <c r="D27" s="46"/>
      <c r="E27" s="46"/>
      <c r="F27" s="46"/>
      <c r="G27" s="46"/>
      <c r="H27" s="46"/>
      <c r="I27" s="46">
        <v>60</v>
      </c>
      <c r="J27" s="46"/>
      <c r="K27" s="46"/>
      <c r="L27" s="46"/>
      <c r="M27" s="46"/>
      <c r="N27" s="46"/>
      <c r="O27" s="46"/>
      <c r="P27" s="46"/>
      <c r="Q27" s="46"/>
      <c r="R27" s="46"/>
      <c r="S27" s="47">
        <f t="shared" si="0"/>
        <v>60</v>
      </c>
    </row>
    <row r="28" spans="2:19" ht="15.75">
      <c r="B28" s="45" t="s">
        <v>22</v>
      </c>
      <c r="C28" s="46"/>
      <c r="D28" s="46"/>
      <c r="E28" s="46"/>
      <c r="F28" s="46"/>
      <c r="G28" s="46"/>
      <c r="H28" s="46"/>
      <c r="I28" s="46">
        <v>10</v>
      </c>
      <c r="J28" s="46"/>
      <c r="K28" s="46"/>
      <c r="L28" s="46"/>
      <c r="M28" s="46"/>
      <c r="N28" s="46"/>
      <c r="O28" s="46"/>
      <c r="P28" s="46"/>
      <c r="Q28" s="46"/>
      <c r="R28" s="46"/>
      <c r="S28" s="47">
        <f t="shared" si="0"/>
        <v>10</v>
      </c>
    </row>
    <row r="29" spans="2:19" ht="15.75">
      <c r="B29" s="45" t="s">
        <v>23</v>
      </c>
      <c r="C29" s="46"/>
      <c r="D29" s="46"/>
      <c r="E29" s="46"/>
      <c r="F29" s="46"/>
      <c r="G29" s="46"/>
      <c r="H29" s="46"/>
      <c r="I29" s="46">
        <v>10</v>
      </c>
      <c r="J29" s="46"/>
      <c r="K29" s="46"/>
      <c r="L29" s="46"/>
      <c r="M29" s="46"/>
      <c r="N29" s="46"/>
      <c r="O29" s="46"/>
      <c r="P29" s="46"/>
      <c r="Q29" s="46"/>
      <c r="R29" s="46"/>
      <c r="S29" s="47">
        <f t="shared" si="0"/>
        <v>10</v>
      </c>
    </row>
    <row r="30" spans="2:19" ht="15.75">
      <c r="B30" s="45" t="s">
        <v>25</v>
      </c>
      <c r="C30" s="46"/>
      <c r="D30" s="46"/>
      <c r="E30" s="46"/>
      <c r="F30" s="46"/>
      <c r="G30" s="46"/>
      <c r="H30" s="46"/>
      <c r="I30" s="46">
        <v>10</v>
      </c>
      <c r="J30" s="46"/>
      <c r="K30" s="65"/>
      <c r="L30" s="46"/>
      <c r="M30" s="46"/>
      <c r="N30" s="46"/>
      <c r="O30" s="46"/>
      <c r="P30" s="46"/>
      <c r="Q30" s="46"/>
      <c r="R30" s="46"/>
      <c r="S30" s="47">
        <f t="shared" si="0"/>
        <v>10</v>
      </c>
    </row>
    <row r="31" spans="2:19" ht="15.75">
      <c r="B31" s="45" t="s">
        <v>105</v>
      </c>
      <c r="C31" s="46"/>
      <c r="D31" s="46"/>
      <c r="E31" s="46"/>
      <c r="F31" s="46"/>
      <c r="G31" s="46"/>
      <c r="H31" s="46"/>
      <c r="I31" s="46">
        <v>10</v>
      </c>
      <c r="J31" s="46"/>
      <c r="K31" s="46"/>
      <c r="L31" s="46"/>
      <c r="M31" s="46"/>
      <c r="N31" s="46"/>
      <c r="O31" s="46"/>
      <c r="P31" s="46"/>
      <c r="Q31" s="46"/>
      <c r="R31" s="46"/>
      <c r="S31" s="47">
        <f t="shared" si="0"/>
        <v>10</v>
      </c>
    </row>
    <row r="32" spans="2:19" ht="15.75">
      <c r="B32" s="45" t="s">
        <v>131</v>
      </c>
      <c r="C32" s="46"/>
      <c r="D32" s="46"/>
      <c r="E32" s="46"/>
      <c r="F32" s="46"/>
      <c r="G32" s="46"/>
      <c r="H32" s="46"/>
      <c r="I32" s="46"/>
      <c r="J32" s="46"/>
      <c r="K32" s="46"/>
      <c r="L32" s="46">
        <v>60</v>
      </c>
      <c r="M32" s="46"/>
      <c r="N32" s="46"/>
      <c r="O32" s="46"/>
      <c r="P32" s="46"/>
      <c r="Q32" s="46"/>
      <c r="R32" s="46"/>
      <c r="S32" s="47">
        <f t="shared" si="0"/>
        <v>60</v>
      </c>
    </row>
    <row r="33" spans="2:19" ht="31.5">
      <c r="B33" s="45" t="s">
        <v>26</v>
      </c>
      <c r="C33" s="46"/>
      <c r="D33" s="46">
        <v>25</v>
      </c>
      <c r="E33" s="46"/>
      <c r="F33" s="46"/>
      <c r="G33" s="46"/>
      <c r="H33" s="46"/>
      <c r="I33" s="46"/>
      <c r="J33" s="46">
        <v>5</v>
      </c>
      <c r="K33" s="46"/>
      <c r="L33" s="46"/>
      <c r="M33" s="46"/>
      <c r="N33" s="46">
        <v>20</v>
      </c>
      <c r="O33" s="46"/>
      <c r="P33" s="46"/>
      <c r="Q33" s="46"/>
      <c r="R33" s="46">
        <v>10</v>
      </c>
      <c r="S33" s="47">
        <f t="shared" si="0"/>
        <v>60</v>
      </c>
    </row>
    <row r="34" spans="2:19" ht="15.75">
      <c r="B34" s="45" t="s">
        <v>27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v>37.5</v>
      </c>
      <c r="P34" s="46"/>
      <c r="Q34" s="46"/>
      <c r="R34" s="46"/>
      <c r="S34" s="47">
        <f t="shared" si="0"/>
        <v>37.5</v>
      </c>
    </row>
    <row r="35" spans="2:19" ht="15.75">
      <c r="B35" s="45" t="s">
        <v>89</v>
      </c>
      <c r="C35" s="46"/>
      <c r="D35" s="46"/>
      <c r="E35" s="46">
        <v>2</v>
      </c>
      <c r="F35" s="46"/>
      <c r="G35" s="46"/>
      <c r="H35" s="46"/>
      <c r="I35" s="46"/>
      <c r="J35" s="46"/>
      <c r="K35" s="46"/>
      <c r="L35" s="54"/>
      <c r="M35" s="46"/>
      <c r="N35" s="46"/>
      <c r="O35" s="46"/>
      <c r="P35" s="46"/>
      <c r="Q35" s="46"/>
      <c r="R35" s="46"/>
      <c r="S35" s="47">
        <f t="shared" si="0"/>
        <v>2</v>
      </c>
    </row>
    <row r="36" spans="2:19" ht="15.75">
      <c r="B36" s="45" t="s">
        <v>5</v>
      </c>
      <c r="C36" s="46"/>
      <c r="D36" s="46"/>
      <c r="E36" s="46"/>
      <c r="F36" s="46"/>
      <c r="G36" s="46"/>
      <c r="H36" s="46"/>
      <c r="I36" s="46"/>
      <c r="J36" s="46"/>
      <c r="K36" s="46"/>
      <c r="L36" s="54"/>
      <c r="M36" s="46"/>
      <c r="N36" s="46"/>
      <c r="O36" s="46"/>
      <c r="P36" s="46"/>
      <c r="Q36" s="46"/>
      <c r="R36" s="46"/>
      <c r="S36" s="47">
        <f t="shared" si="0"/>
        <v>0</v>
      </c>
    </row>
    <row r="37" spans="2:19" ht="15.75">
      <c r="B37" s="45" t="s">
        <v>42</v>
      </c>
      <c r="C37" s="46">
        <v>0.7</v>
      </c>
      <c r="D37" s="46"/>
      <c r="E37" s="46"/>
      <c r="F37" s="46"/>
      <c r="G37" s="46"/>
      <c r="H37" s="46"/>
      <c r="I37" s="46">
        <v>1</v>
      </c>
      <c r="J37" s="46">
        <v>1</v>
      </c>
      <c r="K37" s="46">
        <v>0.5</v>
      </c>
      <c r="L37" s="46"/>
      <c r="M37" s="54"/>
      <c r="N37" s="46"/>
      <c r="O37" s="46"/>
      <c r="P37" s="46">
        <v>0.8</v>
      </c>
      <c r="Q37" s="46"/>
      <c r="R37" s="46"/>
      <c r="S37" s="47">
        <f t="shared" si="0"/>
        <v>4</v>
      </c>
    </row>
    <row r="38" spans="2:19" ht="15.75">
      <c r="B38" s="45" t="s">
        <v>55</v>
      </c>
      <c r="C38" s="54"/>
      <c r="D38" s="54"/>
      <c r="E38" s="54"/>
      <c r="F38" s="54"/>
      <c r="G38" s="54"/>
      <c r="H38" s="54"/>
      <c r="I38" s="77"/>
      <c r="J38" s="54"/>
      <c r="K38" s="54"/>
      <c r="L38" s="54"/>
      <c r="M38" s="46"/>
      <c r="N38" s="54"/>
      <c r="O38" s="54"/>
      <c r="P38" s="54"/>
      <c r="Q38" s="54"/>
      <c r="R38" s="54"/>
      <c r="S38" s="54">
        <f>S28+S29+S30+S31+S32+S27</f>
        <v>160</v>
      </c>
    </row>
    <row r="39" spans="2:19" ht="15.75">
      <c r="B39" s="54" t="s">
        <v>83</v>
      </c>
      <c r="C39" s="54"/>
      <c r="D39" s="54"/>
      <c r="E39" s="54"/>
      <c r="F39" s="54"/>
      <c r="G39" s="54"/>
      <c r="H39" s="54"/>
      <c r="I39" s="77"/>
      <c r="J39" s="54"/>
      <c r="K39" s="54"/>
      <c r="L39" s="54"/>
      <c r="M39" s="54"/>
      <c r="N39" s="54"/>
      <c r="O39" s="54"/>
      <c r="P39" s="54"/>
      <c r="Q39" s="54"/>
      <c r="R39" s="54"/>
      <c r="S39" s="111">
        <f>S12+S15</f>
        <v>520</v>
      </c>
    </row>
    <row r="40" spans="2:19" ht="15.75">
      <c r="B40" s="121" t="s">
        <v>82</v>
      </c>
      <c r="C40" s="54"/>
      <c r="D40" s="120"/>
      <c r="E40" s="120"/>
      <c r="F40" s="54"/>
      <c r="G40" s="54"/>
      <c r="H40" s="54"/>
      <c r="I40" s="77"/>
      <c r="J40" s="54"/>
      <c r="K40" s="54"/>
      <c r="L40" s="54"/>
      <c r="M40" s="54"/>
      <c r="N40" s="54"/>
      <c r="O40" s="54"/>
      <c r="P40" s="120"/>
      <c r="Q40" s="54"/>
      <c r="R40" s="54"/>
      <c r="S40" s="47">
        <f>S18</f>
        <v>15</v>
      </c>
    </row>
    <row r="41" spans="2:19">
      <c r="B41" s="8"/>
      <c r="C41" s="9"/>
      <c r="D41" s="9"/>
      <c r="E41" s="10"/>
    </row>
  </sheetData>
  <mergeCells count="9">
    <mergeCell ref="B1:T1"/>
    <mergeCell ref="U2:W2"/>
    <mergeCell ref="U3:W3"/>
    <mergeCell ref="U4:W4"/>
    <mergeCell ref="U5:W5"/>
    <mergeCell ref="C5:F5"/>
    <mergeCell ref="G5:H5"/>
    <mergeCell ref="I5:O5"/>
    <mergeCell ref="P5:R5"/>
  </mergeCells>
  <pageMargins left="0.39370078740157483" right="0.78740157480314965" top="0.19685039370078741" bottom="0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63"/>
  <sheetViews>
    <sheetView zoomScale="90" zoomScaleNormal="90" workbookViewId="0">
      <pane xSplit="2" ySplit="6" topLeftCell="C22" activePane="bottomRight" state="frozen"/>
      <selection pane="topRight" activeCell="C1" sqref="C1"/>
      <selection pane="bottomLeft" activeCell="A5" sqref="A5"/>
      <selection pane="bottomRight" activeCell="L30" sqref="L30"/>
    </sheetView>
  </sheetViews>
  <sheetFormatPr defaultColWidth="9.140625" defaultRowHeight="15"/>
  <cols>
    <col min="1" max="1" width="5.28515625" style="1" customWidth="1"/>
    <col min="2" max="2" width="19.140625" style="1" customWidth="1"/>
    <col min="3" max="3" width="7.5703125" style="1" customWidth="1"/>
    <col min="4" max="4" width="12.7109375" style="1" customWidth="1"/>
    <col min="5" max="5" width="7.5703125" style="1" customWidth="1"/>
    <col min="6" max="6" width="5.85546875" style="1" customWidth="1"/>
    <col min="7" max="7" width="6.42578125" style="1" customWidth="1"/>
    <col min="8" max="8" width="6.5703125" style="1" customWidth="1"/>
    <col min="9" max="9" width="5.28515625" style="1" customWidth="1"/>
    <col min="10" max="10" width="8.5703125" style="2" customWidth="1"/>
    <col min="11" max="11" width="6.7109375" style="1" customWidth="1"/>
    <col min="12" max="12" width="11.85546875" style="1" customWidth="1"/>
    <col min="13" max="13" width="6.42578125" style="1" customWidth="1"/>
    <col min="14" max="14" width="7.140625" style="1" customWidth="1"/>
    <col min="15" max="15" width="5.140625" style="1" customWidth="1"/>
    <col min="16" max="16" width="5.85546875" style="1" customWidth="1"/>
    <col min="17" max="18" width="10" style="1" customWidth="1"/>
    <col min="19" max="19" width="8" style="1" customWidth="1"/>
    <col min="20" max="20" width="6" style="1" customWidth="1"/>
    <col min="21" max="21" width="10.5703125" style="3" customWidth="1"/>
    <col min="22" max="16384" width="9.140625" style="1"/>
  </cols>
  <sheetData>
    <row r="1" spans="2:25" ht="15.75">
      <c r="B1" s="171" t="s">
        <v>187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</row>
    <row r="2" spans="2:25" ht="15.7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65" t="s">
        <v>211</v>
      </c>
      <c r="X2" s="165"/>
      <c r="Y2" s="165"/>
    </row>
    <row r="3" spans="2:25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65" t="s">
        <v>212</v>
      </c>
      <c r="X3" s="165"/>
      <c r="Y3" s="165"/>
    </row>
    <row r="4" spans="2:25" ht="15.75" thickBot="1">
      <c r="W4" s="165" t="s">
        <v>213</v>
      </c>
      <c r="X4" s="165"/>
      <c r="Y4" s="165"/>
    </row>
    <row r="5" spans="2:25" ht="16.5" thickBot="1">
      <c r="B5" s="43" t="s">
        <v>52</v>
      </c>
      <c r="C5" s="180" t="s">
        <v>1</v>
      </c>
      <c r="D5" s="181"/>
      <c r="E5" s="181"/>
      <c r="F5" s="181"/>
      <c r="G5" s="182"/>
      <c r="H5" s="180" t="s">
        <v>2</v>
      </c>
      <c r="I5" s="182"/>
      <c r="J5" s="180" t="s">
        <v>3</v>
      </c>
      <c r="K5" s="181"/>
      <c r="L5" s="181"/>
      <c r="M5" s="181"/>
      <c r="N5" s="181"/>
      <c r="O5" s="181"/>
      <c r="P5" s="182"/>
      <c r="Q5" s="180" t="s">
        <v>4</v>
      </c>
      <c r="R5" s="181"/>
      <c r="S5" s="181"/>
      <c r="T5" s="182"/>
      <c r="U5" s="44"/>
      <c r="W5" s="165" t="s">
        <v>214</v>
      </c>
      <c r="X5" s="165"/>
      <c r="Y5" s="165"/>
    </row>
    <row r="6" spans="2:25" ht="119.25" customHeight="1">
      <c r="B6" s="138" t="s">
        <v>217</v>
      </c>
      <c r="C6" s="132" t="s">
        <v>101</v>
      </c>
      <c r="D6" s="107" t="s">
        <v>210</v>
      </c>
      <c r="E6" s="107" t="s">
        <v>209</v>
      </c>
      <c r="F6" s="107" t="s">
        <v>118</v>
      </c>
      <c r="G6" s="72"/>
      <c r="H6" s="71" t="s">
        <v>133</v>
      </c>
      <c r="I6" s="72"/>
      <c r="J6" s="106" t="s">
        <v>134</v>
      </c>
      <c r="K6" s="110" t="s">
        <v>135</v>
      </c>
      <c r="L6" s="72" t="s">
        <v>136</v>
      </c>
      <c r="M6" s="107" t="s">
        <v>195</v>
      </c>
      <c r="N6" s="107" t="s">
        <v>168</v>
      </c>
      <c r="O6" s="107" t="s">
        <v>181</v>
      </c>
      <c r="P6" s="108" t="s">
        <v>182</v>
      </c>
      <c r="Q6" s="106" t="s">
        <v>177</v>
      </c>
      <c r="R6" s="155" t="s">
        <v>164</v>
      </c>
      <c r="S6" s="107" t="s">
        <v>205</v>
      </c>
      <c r="T6" s="108"/>
      <c r="U6" s="74" t="s">
        <v>53</v>
      </c>
    </row>
    <row r="7" spans="2:25" ht="15.75">
      <c r="B7" s="84" t="s">
        <v>6</v>
      </c>
      <c r="C7" s="95">
        <v>40</v>
      </c>
      <c r="D7" s="95">
        <v>120</v>
      </c>
      <c r="E7" s="95">
        <v>31</v>
      </c>
      <c r="F7" s="96">
        <v>180</v>
      </c>
      <c r="G7" s="95"/>
      <c r="H7" s="95">
        <v>90</v>
      </c>
      <c r="I7" s="95"/>
      <c r="J7" s="95">
        <v>200</v>
      </c>
      <c r="K7" s="95">
        <v>60</v>
      </c>
      <c r="L7" s="95">
        <v>110</v>
      </c>
      <c r="M7" s="95">
        <v>110</v>
      </c>
      <c r="N7" s="95">
        <v>180</v>
      </c>
      <c r="O7" s="95">
        <v>25</v>
      </c>
      <c r="P7" s="95">
        <v>30</v>
      </c>
      <c r="Q7" s="131">
        <v>105</v>
      </c>
      <c r="R7" s="131">
        <v>15</v>
      </c>
      <c r="S7" s="95">
        <v>130</v>
      </c>
      <c r="T7" s="98"/>
      <c r="U7" s="112"/>
    </row>
    <row r="8" spans="2:25" ht="15.75">
      <c r="B8" s="83" t="s">
        <v>7</v>
      </c>
      <c r="C8" s="83"/>
      <c r="D8" s="83"/>
      <c r="E8" s="83"/>
      <c r="F8" s="83"/>
      <c r="G8" s="83"/>
      <c r="H8" s="83"/>
      <c r="I8" s="83"/>
      <c r="J8" s="83"/>
      <c r="K8" s="83">
        <v>60</v>
      </c>
      <c r="L8" s="83"/>
      <c r="M8" s="83"/>
      <c r="N8" s="83"/>
      <c r="O8" s="83"/>
      <c r="P8" s="83"/>
      <c r="Q8" s="83"/>
      <c r="R8" s="83"/>
      <c r="S8" s="83"/>
      <c r="T8" s="83"/>
      <c r="U8" s="84">
        <f t="shared" ref="U8:U9" si="0">SUM(C8:T8)</f>
        <v>60</v>
      </c>
      <c r="W8" s="5"/>
    </row>
    <row r="9" spans="2:25" ht="15.75">
      <c r="B9" s="83" t="s">
        <v>8</v>
      </c>
      <c r="C9" s="83"/>
      <c r="D9" s="83">
        <v>2</v>
      </c>
      <c r="E9" s="83">
        <v>6</v>
      </c>
      <c r="F9" s="83"/>
      <c r="G9" s="83"/>
      <c r="H9" s="83"/>
      <c r="I9" s="83"/>
      <c r="J9" s="83"/>
      <c r="K9" s="83">
        <v>1</v>
      </c>
      <c r="L9" s="83">
        <v>3</v>
      </c>
      <c r="M9" s="83">
        <v>2</v>
      </c>
      <c r="N9" s="83"/>
      <c r="O9" s="83"/>
      <c r="P9" s="83"/>
      <c r="Q9" s="83">
        <v>2</v>
      </c>
      <c r="R9" s="83"/>
      <c r="S9" s="83"/>
      <c r="T9" s="83"/>
      <c r="U9" s="84">
        <f t="shared" si="0"/>
        <v>16</v>
      </c>
      <c r="W9" s="6"/>
    </row>
    <row r="10" spans="2:25" ht="15.75">
      <c r="B10" s="83" t="s">
        <v>9</v>
      </c>
      <c r="C10" s="83"/>
      <c r="D10" s="83"/>
      <c r="E10" s="83"/>
      <c r="F10" s="83"/>
      <c r="G10" s="83"/>
      <c r="H10" s="83"/>
      <c r="I10" s="83"/>
      <c r="J10" s="83">
        <v>3</v>
      </c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4">
        <f t="shared" ref="U10:U11" si="1">SUM(C10:T10)</f>
        <v>3</v>
      </c>
    </row>
    <row r="11" spans="2:25" ht="15.75">
      <c r="B11" s="83" t="s">
        <v>10</v>
      </c>
      <c r="C11" s="83"/>
      <c r="D11" s="83"/>
      <c r="E11" s="83"/>
      <c r="F11" s="83"/>
      <c r="G11" s="83"/>
      <c r="H11" s="83"/>
      <c r="I11" s="83"/>
      <c r="J11" s="83"/>
      <c r="K11" s="83">
        <v>15</v>
      </c>
      <c r="L11" s="83"/>
      <c r="M11" s="83"/>
      <c r="N11" s="83"/>
      <c r="O11" s="83"/>
      <c r="P11" s="83"/>
      <c r="Q11" s="83">
        <v>20</v>
      </c>
      <c r="R11" s="83"/>
      <c r="S11" s="83"/>
      <c r="T11" s="83"/>
      <c r="U11" s="84">
        <f t="shared" si="1"/>
        <v>35</v>
      </c>
    </row>
    <row r="12" spans="2:25" ht="15.75">
      <c r="B12" s="83" t="s">
        <v>59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>
        <v>65</v>
      </c>
      <c r="R12" s="83"/>
      <c r="S12" s="83"/>
      <c r="T12" s="83"/>
      <c r="U12" s="84">
        <f>SUM(C12:T12)</f>
        <v>65</v>
      </c>
    </row>
    <row r="13" spans="2:25" ht="15.75">
      <c r="B13" s="83" t="s">
        <v>205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>
        <v>130</v>
      </c>
      <c r="T13" s="83"/>
      <c r="U13" s="84">
        <f>SUM(C13:T13)</f>
        <v>130</v>
      </c>
    </row>
    <row r="14" spans="2:25" ht="15.75">
      <c r="B14" s="83" t="s">
        <v>164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>
        <v>15</v>
      </c>
      <c r="S14" s="83"/>
      <c r="T14" s="83"/>
      <c r="U14" s="84">
        <f>SUM(C14:T14)</f>
        <v>15</v>
      </c>
    </row>
    <row r="15" spans="2:25" ht="15.75">
      <c r="B15" s="83" t="s">
        <v>176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>
        <v>10</v>
      </c>
      <c r="N15" s="83"/>
      <c r="O15" s="83"/>
      <c r="P15" s="83"/>
      <c r="Q15" s="83"/>
      <c r="R15" s="83"/>
      <c r="S15" s="83"/>
      <c r="T15" s="83"/>
      <c r="U15" s="84">
        <f>SUM(C15:T15)</f>
        <v>10</v>
      </c>
    </row>
    <row r="16" spans="2:25" ht="15.75">
      <c r="B16" s="83" t="s">
        <v>33</v>
      </c>
      <c r="C16" s="86">
        <v>40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>
        <v>10</v>
      </c>
      <c r="R16" s="87"/>
      <c r="S16" s="86"/>
      <c r="T16" s="86"/>
      <c r="U16" s="88">
        <f t="shared" ref="U16:U34" si="2">SUM(C16:T16)</f>
        <v>50</v>
      </c>
    </row>
    <row r="17" spans="2:21" ht="15.75">
      <c r="B17" s="83" t="s">
        <v>12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9">
        <f t="shared" si="2"/>
        <v>0</v>
      </c>
    </row>
    <row r="18" spans="2:21" ht="22.5" customHeight="1">
      <c r="B18" s="83" t="s">
        <v>197</v>
      </c>
      <c r="C18" s="83"/>
      <c r="D18" s="83">
        <v>30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>
        <v>5</v>
      </c>
      <c r="R18" s="83"/>
      <c r="S18" s="83"/>
      <c r="T18" s="83"/>
      <c r="U18" s="89">
        <f t="shared" si="2"/>
        <v>35</v>
      </c>
    </row>
    <row r="19" spans="2:21" ht="15.75">
      <c r="B19" s="83" t="s">
        <v>37</v>
      </c>
      <c r="C19" s="83"/>
      <c r="D19" s="83"/>
      <c r="E19" s="83"/>
      <c r="F19" s="83"/>
      <c r="G19" s="83"/>
      <c r="H19" s="83"/>
      <c r="I19" s="83"/>
      <c r="J19" s="83">
        <v>20</v>
      </c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9">
        <f t="shared" si="2"/>
        <v>20</v>
      </c>
    </row>
    <row r="20" spans="2:21" ht="15.75">
      <c r="B20" s="83" t="s">
        <v>14</v>
      </c>
      <c r="C20" s="83"/>
      <c r="D20" s="83"/>
      <c r="E20" s="83"/>
      <c r="F20" s="83">
        <v>7</v>
      </c>
      <c r="G20" s="83"/>
      <c r="H20" s="83">
        <v>5</v>
      </c>
      <c r="I20" s="83"/>
      <c r="J20" s="83"/>
      <c r="K20" s="83"/>
      <c r="L20" s="83"/>
      <c r="M20" s="83"/>
      <c r="N20" s="90">
        <v>7</v>
      </c>
      <c r="O20" s="83"/>
      <c r="P20" s="83"/>
      <c r="Q20" s="83">
        <v>6</v>
      </c>
      <c r="R20" s="83"/>
      <c r="S20" s="83"/>
      <c r="T20" s="83"/>
      <c r="U20" s="84">
        <f t="shared" si="2"/>
        <v>25</v>
      </c>
    </row>
    <row r="21" spans="2:21" ht="15.75">
      <c r="B21" s="83" t="s">
        <v>72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90"/>
      <c r="O21" s="83"/>
      <c r="P21" s="83"/>
      <c r="Q21" s="83"/>
      <c r="R21" s="83"/>
      <c r="S21" s="83"/>
      <c r="T21" s="83"/>
      <c r="U21" s="84">
        <f>SUM(C21:T21)</f>
        <v>0</v>
      </c>
    </row>
    <row r="22" spans="2:21" ht="15.75">
      <c r="B22" s="83" t="s">
        <v>38</v>
      </c>
      <c r="C22" s="83"/>
      <c r="D22" s="83"/>
      <c r="E22" s="83"/>
      <c r="F22" s="83"/>
      <c r="G22" s="83"/>
      <c r="H22" s="83">
        <v>100</v>
      </c>
      <c r="I22" s="83"/>
      <c r="J22" s="83"/>
      <c r="K22" s="83"/>
      <c r="L22" s="83"/>
      <c r="M22" s="83"/>
      <c r="N22" s="90">
        <v>30</v>
      </c>
      <c r="O22" s="83"/>
      <c r="P22" s="83"/>
      <c r="Q22" s="83"/>
      <c r="R22" s="83"/>
      <c r="S22" s="83"/>
      <c r="T22" s="83"/>
      <c r="U22" s="84">
        <f t="shared" si="2"/>
        <v>130</v>
      </c>
    </row>
    <row r="23" spans="2:21" ht="15.75">
      <c r="B23" s="83" t="s">
        <v>68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90"/>
      <c r="O23" s="83"/>
      <c r="P23" s="83"/>
      <c r="Q23" s="83"/>
      <c r="R23" s="83"/>
      <c r="S23" s="83"/>
      <c r="T23" s="83"/>
      <c r="U23" s="84">
        <f>SUM(C23:T23)</f>
        <v>0</v>
      </c>
    </row>
    <row r="24" spans="2:21" ht="31.5">
      <c r="B24" s="113" t="s">
        <v>17</v>
      </c>
      <c r="C24" s="83"/>
      <c r="D24" s="83"/>
      <c r="E24" s="83"/>
      <c r="F24" s="83"/>
      <c r="G24" s="83"/>
      <c r="H24" s="83"/>
      <c r="I24" s="83"/>
      <c r="J24" s="83">
        <v>60</v>
      </c>
      <c r="K24" s="114"/>
      <c r="L24" s="83">
        <v>150</v>
      </c>
      <c r="M24" s="83"/>
      <c r="N24" s="90"/>
      <c r="O24" s="114"/>
      <c r="P24" s="83"/>
      <c r="Q24" s="114"/>
      <c r="R24" s="114"/>
      <c r="S24" s="114"/>
      <c r="T24" s="83"/>
      <c r="U24" s="115">
        <f t="shared" si="2"/>
        <v>210</v>
      </c>
    </row>
    <row r="25" spans="2:21" ht="15.75">
      <c r="B25" s="83" t="s">
        <v>18</v>
      </c>
      <c r="C25" s="83"/>
      <c r="D25" s="83"/>
      <c r="E25" s="83"/>
      <c r="F25" s="83"/>
      <c r="G25" s="83"/>
      <c r="H25" s="83"/>
      <c r="I25" s="83"/>
      <c r="J25" s="83">
        <v>60</v>
      </c>
      <c r="K25" s="114"/>
      <c r="L25" s="83">
        <v>150</v>
      </c>
      <c r="M25" s="83"/>
      <c r="N25" s="114"/>
      <c r="O25" s="83"/>
      <c r="P25" s="114"/>
      <c r="Q25" s="114"/>
      <c r="R25" s="114"/>
      <c r="S25" s="83"/>
      <c r="T25" s="83"/>
      <c r="U25" s="84">
        <f t="shared" si="2"/>
        <v>210</v>
      </c>
    </row>
    <row r="26" spans="2:21" ht="15.75">
      <c r="B26" s="83" t="s">
        <v>19</v>
      </c>
      <c r="C26" s="83"/>
      <c r="D26" s="83"/>
      <c r="E26" s="83"/>
      <c r="F26" s="83"/>
      <c r="G26" s="83"/>
      <c r="H26" s="83"/>
      <c r="I26" s="83"/>
      <c r="J26" s="83">
        <v>60</v>
      </c>
      <c r="K26" s="83"/>
      <c r="L26" s="83">
        <v>150</v>
      </c>
      <c r="M26" s="83"/>
      <c r="N26" s="83"/>
      <c r="O26" s="83"/>
      <c r="P26" s="83"/>
      <c r="Q26" s="114"/>
      <c r="R26" s="114"/>
      <c r="S26" s="83"/>
      <c r="T26" s="83"/>
      <c r="U26" s="84">
        <f t="shared" si="2"/>
        <v>210</v>
      </c>
    </row>
    <row r="27" spans="2:21" ht="15.75">
      <c r="B27" s="83" t="s">
        <v>20</v>
      </c>
      <c r="C27" s="83"/>
      <c r="D27" s="83"/>
      <c r="E27" s="83"/>
      <c r="F27" s="83"/>
      <c r="G27" s="83"/>
      <c r="H27" s="83"/>
      <c r="I27" s="83"/>
      <c r="J27" s="83">
        <v>60</v>
      </c>
      <c r="K27" s="83"/>
      <c r="L27" s="83">
        <v>160</v>
      </c>
      <c r="M27" s="83"/>
      <c r="N27" s="83"/>
      <c r="O27" s="83"/>
      <c r="P27" s="83"/>
      <c r="Q27" s="114"/>
      <c r="R27" s="114"/>
      <c r="S27" s="83"/>
      <c r="T27" s="83"/>
      <c r="U27" s="84">
        <f t="shared" si="2"/>
        <v>220</v>
      </c>
    </row>
    <row r="28" spans="2:21" ht="15.75">
      <c r="B28" s="83" t="s">
        <v>22</v>
      </c>
      <c r="C28" s="83"/>
      <c r="D28" s="83"/>
      <c r="E28" s="83"/>
      <c r="F28" s="83"/>
      <c r="G28" s="83"/>
      <c r="H28" s="83"/>
      <c r="I28" s="83"/>
      <c r="J28" s="83">
        <v>10</v>
      </c>
      <c r="K28" s="83"/>
      <c r="L28" s="83"/>
      <c r="M28" s="83">
        <v>10</v>
      </c>
      <c r="N28" s="83"/>
      <c r="O28" s="83"/>
      <c r="P28" s="83"/>
      <c r="Q28" s="83"/>
      <c r="R28" s="83"/>
      <c r="S28" s="83"/>
      <c r="T28" s="83"/>
      <c r="U28" s="84">
        <f t="shared" si="2"/>
        <v>20</v>
      </c>
    </row>
    <row r="29" spans="2:21" ht="15.75">
      <c r="B29" s="83" t="s">
        <v>23</v>
      </c>
      <c r="C29" s="83"/>
      <c r="D29" s="83"/>
      <c r="E29" s="83"/>
      <c r="F29" s="83"/>
      <c r="G29" s="83"/>
      <c r="H29" s="83"/>
      <c r="I29" s="83"/>
      <c r="J29" s="83">
        <v>10</v>
      </c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4">
        <f t="shared" si="2"/>
        <v>10</v>
      </c>
    </row>
    <row r="30" spans="2:21" ht="15.75">
      <c r="B30" s="83" t="s">
        <v>105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>
        <v>100</v>
      </c>
      <c r="N30" s="83"/>
      <c r="O30" s="83"/>
      <c r="P30" s="83"/>
      <c r="Q30" s="83"/>
      <c r="R30" s="83"/>
      <c r="S30" s="83"/>
      <c r="T30" s="83"/>
      <c r="U30" s="84">
        <f>SUM(C30:T30)</f>
        <v>100</v>
      </c>
    </row>
    <row r="31" spans="2:21" ht="15.75">
      <c r="B31" s="83" t="s">
        <v>26</v>
      </c>
      <c r="C31" s="83"/>
      <c r="D31" s="83"/>
      <c r="E31" s="83">
        <v>25</v>
      </c>
      <c r="F31" s="83"/>
      <c r="G31" s="83"/>
      <c r="H31" s="83"/>
      <c r="I31" s="83"/>
      <c r="J31" s="83"/>
      <c r="K31" s="83">
        <v>10</v>
      </c>
      <c r="L31" s="83"/>
      <c r="M31" s="83"/>
      <c r="N31" s="83"/>
      <c r="O31" s="83">
        <v>25</v>
      </c>
      <c r="P31" s="83"/>
      <c r="Q31" s="83"/>
      <c r="R31" s="83"/>
      <c r="S31" s="83"/>
      <c r="T31" s="83"/>
      <c r="U31" s="84">
        <f t="shared" si="2"/>
        <v>60</v>
      </c>
    </row>
    <row r="32" spans="2:21" ht="15.75">
      <c r="B32" s="83" t="s">
        <v>27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>
        <v>37.5</v>
      </c>
      <c r="Q32" s="83"/>
      <c r="R32" s="83"/>
      <c r="S32" s="83"/>
      <c r="T32" s="83"/>
      <c r="U32" s="84">
        <f t="shared" si="2"/>
        <v>37.5</v>
      </c>
    </row>
    <row r="33" spans="2:21" ht="15.75">
      <c r="B33" s="83" t="s">
        <v>5</v>
      </c>
      <c r="C33" s="83"/>
      <c r="D33" s="83"/>
      <c r="E33" s="83"/>
      <c r="F33" s="83">
        <v>1</v>
      </c>
      <c r="G33" s="83"/>
      <c r="H33" s="83"/>
      <c r="I33" s="83"/>
      <c r="J33" s="83"/>
      <c r="K33" s="83"/>
      <c r="L33" s="83"/>
      <c r="M33" s="83"/>
      <c r="N33" s="91"/>
      <c r="O33" s="83"/>
      <c r="P33" s="83"/>
      <c r="Q33" s="83"/>
      <c r="R33" s="83"/>
      <c r="S33" s="83"/>
      <c r="T33" s="83"/>
      <c r="U33" s="84">
        <f t="shared" si="2"/>
        <v>1</v>
      </c>
    </row>
    <row r="34" spans="2:21" ht="15.75">
      <c r="B34" s="83" t="s">
        <v>42</v>
      </c>
      <c r="C34" s="83"/>
      <c r="D34" s="83">
        <v>0.8</v>
      </c>
      <c r="E34" s="83"/>
      <c r="F34" s="83"/>
      <c r="G34" s="83"/>
      <c r="H34" s="83"/>
      <c r="I34" s="83"/>
      <c r="J34" s="83">
        <v>1</v>
      </c>
      <c r="K34" s="83">
        <v>0.5</v>
      </c>
      <c r="L34" s="83">
        <v>0.6</v>
      </c>
      <c r="M34" s="83">
        <v>0.6</v>
      </c>
      <c r="N34" s="83"/>
      <c r="O34" s="91"/>
      <c r="P34" s="83"/>
      <c r="Q34" s="83">
        <v>0.5</v>
      </c>
      <c r="R34" s="83"/>
      <c r="S34" s="83"/>
      <c r="T34" s="83"/>
      <c r="U34" s="84">
        <f t="shared" si="2"/>
        <v>4</v>
      </c>
    </row>
    <row r="35" spans="2:21" ht="15.75">
      <c r="B35" s="83" t="s">
        <v>55</v>
      </c>
      <c r="C35" s="91"/>
      <c r="D35" s="91"/>
      <c r="E35" s="91"/>
      <c r="F35" s="91"/>
      <c r="G35" s="91"/>
      <c r="H35" s="91"/>
      <c r="I35" s="91"/>
      <c r="J35" s="91"/>
      <c r="K35" s="92"/>
      <c r="L35" s="91"/>
      <c r="M35" s="91"/>
      <c r="N35" s="91"/>
      <c r="O35" s="83"/>
      <c r="P35" s="91"/>
      <c r="Q35" s="91"/>
      <c r="R35" s="91"/>
      <c r="S35" s="91"/>
      <c r="T35" s="91"/>
      <c r="U35" s="91">
        <f>U28+U29+U30</f>
        <v>130</v>
      </c>
    </row>
    <row r="36" spans="2:21" ht="15.75">
      <c r="B36" s="91" t="s">
        <v>60</v>
      </c>
      <c r="C36" s="91"/>
      <c r="D36" s="91"/>
      <c r="E36" s="91"/>
      <c r="F36" s="91"/>
      <c r="G36" s="91"/>
      <c r="H36" s="91"/>
      <c r="I36" s="91"/>
      <c r="J36" s="92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84">
        <f>U11+U14+U13</f>
        <v>180</v>
      </c>
    </row>
    <row r="37" spans="2:21" ht="15.75">
      <c r="B37" s="123" t="s">
        <v>82</v>
      </c>
      <c r="C37" s="122"/>
      <c r="D37" s="122"/>
      <c r="E37" s="122"/>
      <c r="F37" s="91"/>
      <c r="G37" s="91"/>
      <c r="H37" s="91"/>
      <c r="I37" s="91"/>
      <c r="J37" s="92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84">
        <f>U18+U19</f>
        <v>55</v>
      </c>
    </row>
    <row r="38" spans="2:21">
      <c r="B38" s="8"/>
      <c r="C38" s="9"/>
      <c r="D38" s="9"/>
      <c r="E38" s="10"/>
    </row>
    <row r="39" spans="2:21">
      <c r="B39" s="11"/>
      <c r="C39" s="12"/>
      <c r="D39" s="12"/>
      <c r="E39" s="12"/>
    </row>
    <row r="40" spans="2:21">
      <c r="B40" s="11"/>
      <c r="C40" s="12"/>
      <c r="D40" s="12"/>
      <c r="E40" s="12"/>
    </row>
    <row r="41" spans="2:21">
      <c r="B41" s="11"/>
      <c r="C41" s="12"/>
      <c r="D41" s="12"/>
      <c r="E41" s="12"/>
    </row>
    <row r="42" spans="2:21">
      <c r="B42" s="11"/>
      <c r="C42" s="12"/>
      <c r="D42" s="12"/>
      <c r="E42" s="12"/>
    </row>
    <row r="43" spans="2:21">
      <c r="B43" s="11"/>
      <c r="C43" s="12"/>
      <c r="D43" s="12"/>
      <c r="E43" s="12"/>
    </row>
    <row r="44" spans="2:21">
      <c r="B44" s="11"/>
      <c r="C44" s="12"/>
      <c r="D44" s="12"/>
      <c r="E44" s="12"/>
    </row>
    <row r="45" spans="2:21">
      <c r="B45" s="11"/>
      <c r="C45" s="12"/>
      <c r="D45" s="12"/>
      <c r="E45" s="12"/>
    </row>
    <row r="46" spans="2:21">
      <c r="B46" s="13"/>
      <c r="C46" s="14"/>
      <c r="D46" s="14"/>
      <c r="E46" s="14"/>
    </row>
    <row r="47" spans="2:21">
      <c r="B47" s="13"/>
      <c r="C47" s="14"/>
      <c r="D47" s="14"/>
      <c r="E47" s="14"/>
    </row>
    <row r="48" spans="2:21">
      <c r="B48" s="11"/>
      <c r="C48" s="12"/>
      <c r="D48" s="12"/>
      <c r="E48" s="12"/>
    </row>
    <row r="49" spans="2:5">
      <c r="B49" s="11"/>
      <c r="C49" s="12"/>
      <c r="D49" s="12"/>
      <c r="E49" s="12"/>
    </row>
    <row r="50" spans="2:5">
      <c r="B50" s="11"/>
      <c r="C50" s="12"/>
      <c r="D50" s="12"/>
      <c r="E50" s="12"/>
    </row>
    <row r="51" spans="2:5">
      <c r="B51" s="15"/>
      <c r="C51" s="12"/>
      <c r="D51" s="12"/>
      <c r="E51" s="12"/>
    </row>
    <row r="52" spans="2:5">
      <c r="B52" s="12"/>
      <c r="C52" s="12"/>
      <c r="D52" s="12"/>
      <c r="E52" s="12"/>
    </row>
    <row r="53" spans="2:5">
      <c r="B53" s="12"/>
      <c r="C53" s="12"/>
      <c r="D53" s="12"/>
      <c r="E53" s="12"/>
    </row>
    <row r="54" spans="2:5">
      <c r="B54" s="12"/>
      <c r="C54" s="12"/>
      <c r="D54" s="12"/>
      <c r="E54" s="12"/>
    </row>
    <row r="55" spans="2:5">
      <c r="B55" s="11"/>
      <c r="C55" s="12"/>
      <c r="D55" s="12"/>
      <c r="E55" s="12"/>
    </row>
    <row r="56" spans="2:5">
      <c r="B56" s="11"/>
      <c r="C56" s="12"/>
      <c r="D56" s="12"/>
      <c r="E56" s="12"/>
    </row>
    <row r="57" spans="2:5">
      <c r="B57" s="11"/>
      <c r="C57" s="12"/>
      <c r="D57" s="12"/>
      <c r="E57" s="12"/>
    </row>
    <row r="58" spans="2:5">
      <c r="B58" s="11"/>
      <c r="C58" s="12"/>
      <c r="D58" s="12"/>
      <c r="E58" s="12"/>
    </row>
    <row r="59" spans="2:5">
      <c r="B59" s="11"/>
      <c r="C59" s="12"/>
      <c r="D59" s="12"/>
      <c r="E59" s="12"/>
    </row>
    <row r="60" spans="2:5">
      <c r="B60" s="11"/>
      <c r="C60" s="12"/>
      <c r="D60" s="12"/>
      <c r="E60" s="12"/>
    </row>
    <row r="61" spans="2:5">
      <c r="B61" s="11"/>
      <c r="C61" s="12"/>
      <c r="D61" s="12"/>
      <c r="E61" s="12"/>
    </row>
    <row r="62" spans="2:5">
      <c r="B62" s="11"/>
      <c r="C62" s="12"/>
      <c r="D62" s="12"/>
      <c r="E62" s="12"/>
    </row>
    <row r="63" spans="2:5">
      <c r="B63" s="11"/>
      <c r="C63" s="12"/>
      <c r="D63" s="12"/>
      <c r="E63" s="12"/>
    </row>
  </sheetData>
  <mergeCells count="9">
    <mergeCell ref="C5:G5"/>
    <mergeCell ref="H5:I5"/>
    <mergeCell ref="J5:P5"/>
    <mergeCell ref="Q5:T5"/>
    <mergeCell ref="B1:W1"/>
    <mergeCell ref="W2:Y2"/>
    <mergeCell ref="W3:Y3"/>
    <mergeCell ref="W4:Y4"/>
    <mergeCell ref="W5:Y5"/>
  </mergeCells>
  <pageMargins left="1.3779527559055118" right="0.19685039370078741" top="0.19685039370078741" bottom="0.19685039370078741" header="0" footer="0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67"/>
  <sheetViews>
    <sheetView zoomScale="80" zoomScaleNormal="80" workbookViewId="0">
      <pane xSplit="2" ySplit="6" topLeftCell="C22" activePane="bottomRight" state="frozen"/>
      <selection pane="topRight" activeCell="C1" sqref="C1"/>
      <selection pane="bottomLeft" activeCell="A5" sqref="A5"/>
      <selection pane="bottomRight" activeCell="J33" sqref="J33"/>
    </sheetView>
  </sheetViews>
  <sheetFormatPr defaultColWidth="9.140625" defaultRowHeight="15"/>
  <cols>
    <col min="1" max="1" width="5.28515625" style="1" customWidth="1"/>
    <col min="2" max="2" width="18.140625" style="1" customWidth="1"/>
    <col min="3" max="3" width="12.140625" style="1" customWidth="1"/>
    <col min="4" max="4" width="7.7109375" style="1" customWidth="1"/>
    <col min="5" max="5" width="6.42578125" style="1" customWidth="1"/>
    <col min="6" max="6" width="7.28515625" style="1" customWidth="1"/>
    <col min="7" max="7" width="3.7109375" style="1" customWidth="1"/>
    <col min="8" max="8" width="6.5703125" style="1" customWidth="1"/>
    <col min="9" max="9" width="6.28515625" style="1" customWidth="1"/>
    <col min="10" max="10" width="11.140625" style="2" customWidth="1"/>
    <col min="11" max="11" width="11.7109375" style="1" customWidth="1"/>
    <col min="12" max="12" width="10.140625" style="1" customWidth="1"/>
    <col min="13" max="13" width="6.42578125" style="1" customWidth="1"/>
    <col min="14" max="14" width="6.140625" style="1" customWidth="1"/>
    <col min="15" max="15" width="5.140625" style="1" customWidth="1"/>
    <col min="16" max="16" width="5.7109375" style="1" customWidth="1"/>
    <col min="17" max="17" width="8.5703125" style="1" customWidth="1"/>
    <col min="18" max="18" width="5.5703125" style="1" customWidth="1"/>
    <col min="19" max="19" width="10.5703125" style="3" customWidth="1"/>
    <col min="20" max="16384" width="9.140625" style="1"/>
  </cols>
  <sheetData>
    <row r="1" spans="2:23" ht="15.75">
      <c r="B1" s="171" t="s">
        <v>186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2:23" ht="15.7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65" t="s">
        <v>211</v>
      </c>
      <c r="V2" s="165"/>
      <c r="W2" s="165"/>
    </row>
    <row r="3" spans="2:23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65" t="s">
        <v>212</v>
      </c>
      <c r="V3" s="165"/>
      <c r="W3" s="165"/>
    </row>
    <row r="4" spans="2:23" ht="15.75" thickBot="1">
      <c r="U4" s="165" t="s">
        <v>213</v>
      </c>
      <c r="V4" s="165"/>
      <c r="W4" s="165"/>
    </row>
    <row r="5" spans="2:23" ht="19.5" thickBot="1">
      <c r="B5" s="20" t="s">
        <v>48</v>
      </c>
      <c r="C5" s="177" t="s">
        <v>1</v>
      </c>
      <c r="D5" s="178"/>
      <c r="E5" s="178"/>
      <c r="F5" s="178"/>
      <c r="G5" s="179"/>
      <c r="H5" s="177" t="s">
        <v>2</v>
      </c>
      <c r="I5" s="179"/>
      <c r="J5" s="177" t="s">
        <v>3</v>
      </c>
      <c r="K5" s="178"/>
      <c r="L5" s="178"/>
      <c r="M5" s="178"/>
      <c r="N5" s="178"/>
      <c r="O5" s="178"/>
      <c r="P5" s="179"/>
      <c r="Q5" s="177" t="s">
        <v>4</v>
      </c>
      <c r="R5" s="179"/>
      <c r="S5" s="32"/>
      <c r="U5" s="165" t="s">
        <v>214</v>
      </c>
      <c r="V5" s="165"/>
      <c r="W5" s="165"/>
    </row>
    <row r="6" spans="2:23" ht="122.25" customHeight="1">
      <c r="B6" s="69" t="s">
        <v>215</v>
      </c>
      <c r="C6" s="139" t="s">
        <v>137</v>
      </c>
      <c r="D6" s="107" t="s">
        <v>138</v>
      </c>
      <c r="E6" s="107" t="s">
        <v>139</v>
      </c>
      <c r="F6" s="109"/>
      <c r="G6" s="108"/>
      <c r="H6" s="71" t="s">
        <v>92</v>
      </c>
      <c r="I6" s="108" t="s">
        <v>72</v>
      </c>
      <c r="J6" s="106" t="s">
        <v>140</v>
      </c>
      <c r="K6" s="107" t="s">
        <v>141</v>
      </c>
      <c r="L6" s="107" t="s">
        <v>199</v>
      </c>
      <c r="M6" s="107" t="s">
        <v>178</v>
      </c>
      <c r="N6" s="107" t="s">
        <v>181</v>
      </c>
      <c r="O6" s="107" t="s">
        <v>182</v>
      </c>
      <c r="P6" s="140"/>
      <c r="Q6" s="106" t="s">
        <v>172</v>
      </c>
      <c r="R6" s="108" t="s">
        <v>79</v>
      </c>
      <c r="S6" s="74" t="s">
        <v>53</v>
      </c>
      <c r="U6" s="55"/>
    </row>
    <row r="7" spans="2:23" ht="15.75">
      <c r="B7" s="47" t="s">
        <v>6</v>
      </c>
      <c r="C7" s="130">
        <v>200</v>
      </c>
      <c r="D7" s="93">
        <v>39</v>
      </c>
      <c r="E7" s="94">
        <v>180</v>
      </c>
      <c r="F7" s="93"/>
      <c r="G7" s="93"/>
      <c r="H7" s="93">
        <v>37</v>
      </c>
      <c r="I7" s="93">
        <v>150</v>
      </c>
      <c r="J7" s="93">
        <v>200</v>
      </c>
      <c r="K7" s="93">
        <v>150</v>
      </c>
      <c r="L7" s="93">
        <v>120</v>
      </c>
      <c r="M7" s="93">
        <v>180</v>
      </c>
      <c r="N7" s="93">
        <v>35</v>
      </c>
      <c r="O7" s="93">
        <v>40</v>
      </c>
      <c r="P7" s="93"/>
      <c r="Q7" s="1">
        <v>90</v>
      </c>
      <c r="R7" s="94">
        <v>130</v>
      </c>
      <c r="S7" s="111"/>
    </row>
    <row r="8" spans="2:23" ht="15.75">
      <c r="B8" s="83" t="s">
        <v>7</v>
      </c>
      <c r="C8" s="83"/>
      <c r="D8" s="83"/>
      <c r="E8" s="83"/>
      <c r="F8" s="83"/>
      <c r="G8" s="83"/>
      <c r="H8" s="83"/>
      <c r="I8" s="83"/>
      <c r="J8" s="83">
        <v>25</v>
      </c>
      <c r="K8" s="83"/>
      <c r="L8" s="83"/>
      <c r="M8" s="83"/>
      <c r="N8" s="83"/>
      <c r="O8" s="83"/>
      <c r="P8" s="83"/>
      <c r="Q8" s="91"/>
      <c r="R8" s="83"/>
      <c r="S8" s="91">
        <f t="shared" ref="S8:S24" si="0">SUM(C8:R8)</f>
        <v>25</v>
      </c>
      <c r="U8" s="5"/>
    </row>
    <row r="9" spans="2:23" ht="15.75">
      <c r="B9" s="83" t="s">
        <v>84</v>
      </c>
      <c r="C9" s="83"/>
      <c r="D9" s="83"/>
      <c r="E9" s="83"/>
      <c r="F9" s="83"/>
      <c r="G9" s="83"/>
      <c r="H9" s="83"/>
      <c r="I9" s="83"/>
      <c r="J9" s="83"/>
      <c r="K9" s="83">
        <v>130</v>
      </c>
      <c r="L9" s="83"/>
      <c r="M9" s="83"/>
      <c r="N9" s="83"/>
      <c r="O9" s="83"/>
      <c r="P9" s="83"/>
      <c r="Q9" s="91"/>
      <c r="R9" s="83"/>
      <c r="S9" s="91">
        <f t="shared" si="0"/>
        <v>130</v>
      </c>
      <c r="U9" s="5"/>
    </row>
    <row r="10" spans="2:23" ht="31.5">
      <c r="B10" s="83" t="s">
        <v>8</v>
      </c>
      <c r="C10" s="83">
        <v>2</v>
      </c>
      <c r="D10" s="83">
        <v>6</v>
      </c>
      <c r="E10" s="83"/>
      <c r="F10" s="83"/>
      <c r="G10" s="83"/>
      <c r="H10" s="83"/>
      <c r="I10" s="83"/>
      <c r="J10" s="83">
        <v>2</v>
      </c>
      <c r="K10" s="83"/>
      <c r="L10" s="83">
        <v>3</v>
      </c>
      <c r="M10" s="83"/>
      <c r="N10" s="83"/>
      <c r="O10" s="83"/>
      <c r="P10" s="83"/>
      <c r="Q10" s="91">
        <v>3</v>
      </c>
      <c r="R10" s="83"/>
      <c r="S10" s="91">
        <f t="shared" si="0"/>
        <v>16</v>
      </c>
      <c r="U10" s="6"/>
    </row>
    <row r="11" spans="2:23" ht="15.75">
      <c r="B11" s="83" t="s">
        <v>9</v>
      </c>
      <c r="C11" s="83"/>
      <c r="D11" s="83"/>
      <c r="E11" s="83"/>
      <c r="F11" s="83"/>
      <c r="G11" s="83"/>
      <c r="H11" s="83"/>
      <c r="I11" s="83"/>
      <c r="J11" s="83"/>
      <c r="K11" s="83">
        <v>2</v>
      </c>
      <c r="L11" s="83"/>
      <c r="M11" s="83"/>
      <c r="N11" s="83"/>
      <c r="O11" s="83"/>
      <c r="P11" s="83"/>
      <c r="Q11" s="91">
        <v>4</v>
      </c>
      <c r="R11" s="83"/>
      <c r="S11" s="91">
        <f t="shared" si="0"/>
        <v>6</v>
      </c>
    </row>
    <row r="12" spans="2:23" ht="15.75">
      <c r="B12" s="83" t="s">
        <v>10</v>
      </c>
      <c r="C12" s="83">
        <v>150</v>
      </c>
      <c r="D12" s="83"/>
      <c r="E12" s="83">
        <v>140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91">
        <v>20</v>
      </c>
      <c r="R12" s="83"/>
      <c r="S12" s="91">
        <f t="shared" si="0"/>
        <v>310</v>
      </c>
    </row>
    <row r="13" spans="2:23" ht="15.75">
      <c r="B13" s="83" t="s">
        <v>11</v>
      </c>
      <c r="C13" s="83"/>
      <c r="D13" s="83"/>
      <c r="E13" s="83"/>
      <c r="F13" s="83"/>
      <c r="G13" s="83"/>
      <c r="H13" s="83"/>
      <c r="I13" s="83"/>
      <c r="J13" s="83">
        <v>5</v>
      </c>
      <c r="K13" s="83"/>
      <c r="L13" s="83"/>
      <c r="M13" s="83"/>
      <c r="N13" s="83"/>
      <c r="O13" s="83"/>
      <c r="P13" s="83"/>
      <c r="Q13" s="91"/>
      <c r="R13" s="83"/>
      <c r="S13" s="102">
        <f t="shared" si="0"/>
        <v>5</v>
      </c>
    </row>
    <row r="14" spans="2:23" ht="15.75">
      <c r="B14" s="83" t="s">
        <v>32</v>
      </c>
      <c r="C14" s="83"/>
      <c r="D14" s="83">
        <v>8</v>
      </c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91"/>
      <c r="R14" s="83"/>
      <c r="S14" s="102">
        <f t="shared" si="0"/>
        <v>8</v>
      </c>
    </row>
    <row r="15" spans="2:23" ht="15.75">
      <c r="B15" s="83" t="s">
        <v>33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91">
        <v>10</v>
      </c>
      <c r="R15" s="86"/>
      <c r="S15" s="142">
        <f t="shared" si="0"/>
        <v>10</v>
      </c>
    </row>
    <row r="16" spans="2:23" ht="15.75">
      <c r="B16" s="83" t="s">
        <v>12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91">
        <v>40</v>
      </c>
      <c r="R16" s="83"/>
      <c r="S16" s="92">
        <f t="shared" si="0"/>
        <v>40</v>
      </c>
    </row>
    <row r="17" spans="2:19" ht="15.75">
      <c r="B17" s="83" t="s">
        <v>79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91"/>
      <c r="R17" s="83">
        <v>130</v>
      </c>
      <c r="S17" s="92">
        <f t="shared" si="0"/>
        <v>130</v>
      </c>
    </row>
    <row r="18" spans="2:19" ht="15.75">
      <c r="B18" s="83" t="s">
        <v>115</v>
      </c>
      <c r="C18" s="83">
        <v>15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141"/>
      <c r="R18" s="83"/>
      <c r="S18" s="92">
        <f t="shared" si="0"/>
        <v>15</v>
      </c>
    </row>
    <row r="19" spans="2:19" ht="15.75">
      <c r="B19" s="83" t="s">
        <v>198</v>
      </c>
      <c r="C19" s="83"/>
      <c r="D19" s="83"/>
      <c r="E19" s="83"/>
      <c r="F19" s="83"/>
      <c r="G19" s="83"/>
      <c r="H19" s="83"/>
      <c r="I19" s="83"/>
      <c r="J19" s="83"/>
      <c r="K19" s="83"/>
      <c r="L19" s="83">
        <v>30</v>
      </c>
      <c r="M19" s="83"/>
      <c r="N19" s="83"/>
      <c r="O19" s="83"/>
      <c r="P19" s="83"/>
      <c r="Q19" s="91"/>
      <c r="R19" s="83"/>
      <c r="S19" s="92">
        <f t="shared" si="0"/>
        <v>30</v>
      </c>
    </row>
    <row r="20" spans="2:19" ht="15.75">
      <c r="B20" s="83" t="s">
        <v>14</v>
      </c>
      <c r="C20" s="83">
        <v>1</v>
      </c>
      <c r="D20" s="83"/>
      <c r="E20" s="83">
        <v>7</v>
      </c>
      <c r="F20" s="83"/>
      <c r="G20" s="83"/>
      <c r="H20" s="83"/>
      <c r="I20" s="83"/>
      <c r="J20" s="83">
        <v>1</v>
      </c>
      <c r="K20" s="83"/>
      <c r="L20" s="83"/>
      <c r="M20" s="83">
        <v>7</v>
      </c>
      <c r="N20" s="83"/>
      <c r="O20" s="83"/>
      <c r="P20" s="90"/>
      <c r="Q20" s="83">
        <v>6</v>
      </c>
      <c r="R20" s="83"/>
      <c r="S20" s="91">
        <f t="shared" si="0"/>
        <v>22</v>
      </c>
    </row>
    <row r="21" spans="2:19" ht="15.75">
      <c r="B21" s="83" t="s">
        <v>38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90"/>
      <c r="Q21" s="83">
        <v>30</v>
      </c>
      <c r="R21" s="83"/>
      <c r="S21" s="91">
        <f t="shared" si="0"/>
        <v>30</v>
      </c>
    </row>
    <row r="22" spans="2:19" ht="15.75">
      <c r="B22" s="83" t="s">
        <v>88</v>
      </c>
      <c r="C22" s="83"/>
      <c r="D22" s="83"/>
      <c r="E22" s="83"/>
      <c r="F22" s="83"/>
      <c r="G22" s="83"/>
      <c r="H22" s="83">
        <v>37</v>
      </c>
      <c r="I22" s="83"/>
      <c r="J22" s="83"/>
      <c r="K22" s="83"/>
      <c r="L22" s="83"/>
      <c r="M22" s="83"/>
      <c r="N22" s="83"/>
      <c r="O22" s="83"/>
      <c r="P22" s="90"/>
      <c r="Q22" s="83"/>
      <c r="R22" s="83"/>
      <c r="S22" s="91">
        <f t="shared" si="0"/>
        <v>37</v>
      </c>
    </row>
    <row r="23" spans="2:19" ht="15.75">
      <c r="B23" s="83" t="s">
        <v>16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>
        <v>20</v>
      </c>
      <c r="N23" s="83"/>
      <c r="O23" s="83"/>
      <c r="P23" s="90"/>
      <c r="Q23" s="83"/>
      <c r="R23" s="83"/>
      <c r="S23" s="91">
        <f t="shared" si="0"/>
        <v>20</v>
      </c>
    </row>
    <row r="24" spans="2:19" ht="31.5">
      <c r="B24" s="113" t="s">
        <v>17</v>
      </c>
      <c r="C24" s="114"/>
      <c r="D24" s="114"/>
      <c r="E24" s="83"/>
      <c r="F24" s="83"/>
      <c r="G24" s="83"/>
      <c r="H24" s="83"/>
      <c r="I24" s="114"/>
      <c r="J24" s="83">
        <v>60</v>
      </c>
      <c r="K24" s="114"/>
      <c r="L24" s="114"/>
      <c r="M24" s="114"/>
      <c r="N24" s="83"/>
      <c r="O24" s="114"/>
      <c r="P24" s="114"/>
      <c r="Q24" s="114"/>
      <c r="R24" s="83"/>
      <c r="S24" s="143">
        <f t="shared" si="0"/>
        <v>60</v>
      </c>
    </row>
    <row r="25" spans="2:19" ht="15.75">
      <c r="B25" s="83" t="s">
        <v>18</v>
      </c>
      <c r="C25" s="83"/>
      <c r="D25" s="83"/>
      <c r="E25" s="83"/>
      <c r="F25" s="83"/>
      <c r="G25" s="83"/>
      <c r="H25" s="83"/>
      <c r="I25" s="114"/>
      <c r="J25" s="83">
        <v>60</v>
      </c>
      <c r="K25" s="114"/>
      <c r="L25" s="114"/>
      <c r="M25" s="83"/>
      <c r="N25" s="114"/>
      <c r="O25" s="83"/>
      <c r="P25" s="83"/>
      <c r="Q25" s="83"/>
      <c r="R25" s="83"/>
      <c r="S25" s="91">
        <f t="shared" ref="S25:S37" si="1">SUM(C25:R25)</f>
        <v>60</v>
      </c>
    </row>
    <row r="26" spans="2:19" ht="15.75">
      <c r="B26" s="83" t="s">
        <v>19</v>
      </c>
      <c r="C26" s="83"/>
      <c r="D26" s="83"/>
      <c r="E26" s="83"/>
      <c r="F26" s="83"/>
      <c r="G26" s="83"/>
      <c r="H26" s="83"/>
      <c r="I26" s="114"/>
      <c r="J26" s="83">
        <v>60</v>
      </c>
      <c r="K26" s="114"/>
      <c r="L26" s="83"/>
      <c r="M26" s="83"/>
      <c r="N26" s="83"/>
      <c r="O26" s="83"/>
      <c r="P26" s="83"/>
      <c r="Q26" s="83"/>
      <c r="R26" s="83"/>
      <c r="S26" s="91">
        <f t="shared" si="1"/>
        <v>60</v>
      </c>
    </row>
    <row r="27" spans="2:19" ht="15.75">
      <c r="B27" s="83" t="s">
        <v>20</v>
      </c>
      <c r="C27" s="83"/>
      <c r="D27" s="83"/>
      <c r="E27" s="83"/>
      <c r="F27" s="83"/>
      <c r="G27" s="83"/>
      <c r="H27" s="83"/>
      <c r="I27" s="114"/>
      <c r="J27" s="83">
        <v>60</v>
      </c>
      <c r="K27" s="114"/>
      <c r="L27" s="83"/>
      <c r="M27" s="83"/>
      <c r="N27" s="83"/>
      <c r="O27" s="83"/>
      <c r="P27" s="83"/>
      <c r="Q27" s="83"/>
      <c r="R27" s="83"/>
      <c r="S27" s="91">
        <f t="shared" si="1"/>
        <v>60</v>
      </c>
    </row>
    <row r="28" spans="2:19" ht="15.75">
      <c r="B28" s="83" t="s">
        <v>22</v>
      </c>
      <c r="C28" s="83"/>
      <c r="D28" s="83"/>
      <c r="E28" s="83"/>
      <c r="F28" s="83"/>
      <c r="G28" s="83"/>
      <c r="H28" s="83"/>
      <c r="I28" s="83"/>
      <c r="J28" s="83">
        <v>10</v>
      </c>
      <c r="K28" s="83">
        <v>10</v>
      </c>
      <c r="L28" s="83"/>
      <c r="M28" s="83"/>
      <c r="N28" s="83"/>
      <c r="O28" s="83"/>
      <c r="P28" s="83"/>
      <c r="Q28" s="83"/>
      <c r="R28" s="83"/>
      <c r="S28" s="91">
        <f t="shared" si="1"/>
        <v>20</v>
      </c>
    </row>
    <row r="29" spans="2:19" ht="15.75">
      <c r="B29" s="83" t="s">
        <v>23</v>
      </c>
      <c r="C29" s="83"/>
      <c r="D29" s="83"/>
      <c r="E29" s="83"/>
      <c r="F29" s="83"/>
      <c r="G29" s="83"/>
      <c r="H29" s="83"/>
      <c r="I29" s="83"/>
      <c r="J29" s="83">
        <v>10</v>
      </c>
      <c r="K29" s="83">
        <v>10</v>
      </c>
      <c r="L29" s="83"/>
      <c r="M29" s="83"/>
      <c r="N29" s="83"/>
      <c r="O29" s="83"/>
      <c r="P29" s="83"/>
      <c r="Q29" s="83"/>
      <c r="R29" s="83"/>
      <c r="S29" s="91">
        <f t="shared" si="1"/>
        <v>20</v>
      </c>
    </row>
    <row r="30" spans="2:19" ht="15.75">
      <c r="B30" s="83" t="s">
        <v>24</v>
      </c>
      <c r="C30" s="83"/>
      <c r="D30" s="83"/>
      <c r="E30" s="83"/>
      <c r="F30" s="83"/>
      <c r="G30" s="83"/>
      <c r="H30" s="83"/>
      <c r="I30" s="83"/>
      <c r="J30" s="83">
        <v>30</v>
      </c>
      <c r="K30" s="83"/>
      <c r="L30" s="83"/>
      <c r="M30" s="83"/>
      <c r="N30" s="83"/>
      <c r="O30" s="83"/>
      <c r="P30" s="83"/>
      <c r="Q30" s="83"/>
      <c r="R30" s="83"/>
      <c r="S30" s="91">
        <f t="shared" si="1"/>
        <v>30</v>
      </c>
    </row>
    <row r="31" spans="2:19" ht="15.75">
      <c r="B31" s="83" t="s">
        <v>25</v>
      </c>
      <c r="C31" s="83"/>
      <c r="D31" s="83"/>
      <c r="E31" s="83"/>
      <c r="F31" s="83"/>
      <c r="G31" s="83"/>
      <c r="H31" s="83"/>
      <c r="I31" s="83"/>
      <c r="J31" s="83">
        <v>10</v>
      </c>
      <c r="K31" s="83">
        <v>10</v>
      </c>
      <c r="L31" s="83"/>
      <c r="M31" s="83"/>
      <c r="N31" s="83"/>
      <c r="O31" s="83"/>
      <c r="P31" s="83"/>
      <c r="Q31" s="83"/>
      <c r="R31" s="83"/>
      <c r="S31" s="91">
        <f t="shared" si="1"/>
        <v>20</v>
      </c>
    </row>
    <row r="32" spans="2:19" ht="31.5">
      <c r="B32" s="83" t="s">
        <v>26</v>
      </c>
      <c r="C32" s="83"/>
      <c r="D32" s="83">
        <v>25</v>
      </c>
      <c r="E32" s="83"/>
      <c r="F32" s="83"/>
      <c r="G32" s="83"/>
      <c r="H32" s="83"/>
      <c r="I32" s="83"/>
      <c r="J32" s="83"/>
      <c r="K32" s="83"/>
      <c r="L32" s="83"/>
      <c r="M32" s="83"/>
      <c r="N32" s="83">
        <v>35</v>
      </c>
      <c r="O32" s="83"/>
      <c r="P32" s="83"/>
      <c r="Q32" s="83"/>
      <c r="R32" s="83"/>
      <c r="S32" s="91">
        <f t="shared" si="1"/>
        <v>60</v>
      </c>
    </row>
    <row r="33" spans="2:19" ht="15.75">
      <c r="B33" s="83" t="s">
        <v>27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>
        <v>37.5</v>
      </c>
      <c r="P33" s="91"/>
      <c r="Q33" s="83"/>
      <c r="R33" s="83"/>
      <c r="S33" s="91">
        <f t="shared" si="1"/>
        <v>37.5</v>
      </c>
    </row>
    <row r="34" spans="2:19" ht="15.75">
      <c r="B34" s="83" t="s">
        <v>72</v>
      </c>
      <c r="C34" s="83"/>
      <c r="D34" s="83"/>
      <c r="E34" s="83"/>
      <c r="F34" s="83"/>
      <c r="G34" s="83"/>
      <c r="H34" s="83"/>
      <c r="I34" s="83">
        <v>150</v>
      </c>
      <c r="J34" s="83"/>
      <c r="K34" s="83"/>
      <c r="L34" s="83"/>
      <c r="M34" s="83"/>
      <c r="N34" s="83"/>
      <c r="O34" s="83"/>
      <c r="P34" s="91"/>
      <c r="Q34" s="83"/>
      <c r="R34" s="83"/>
      <c r="S34" s="91">
        <f>SUM(C34:R34)</f>
        <v>150</v>
      </c>
    </row>
    <row r="35" spans="2:19" ht="15.75">
      <c r="B35" s="83" t="s">
        <v>71</v>
      </c>
      <c r="C35" s="83"/>
      <c r="D35" s="83"/>
      <c r="E35" s="83">
        <v>3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91"/>
      <c r="Q35" s="83"/>
      <c r="R35" s="83"/>
      <c r="S35" s="91">
        <f t="shared" si="1"/>
        <v>3</v>
      </c>
    </row>
    <row r="36" spans="2:19" ht="15.75">
      <c r="B36" s="83" t="s">
        <v>42</v>
      </c>
      <c r="C36" s="83">
        <v>0.8</v>
      </c>
      <c r="D36" s="83"/>
      <c r="E36" s="83"/>
      <c r="F36" s="83"/>
      <c r="G36" s="83"/>
      <c r="H36" s="83"/>
      <c r="I36" s="83"/>
      <c r="J36" s="83">
        <v>1.1000000000000001</v>
      </c>
      <c r="K36" s="83">
        <v>0.9</v>
      </c>
      <c r="L36" s="83">
        <v>0.8</v>
      </c>
      <c r="M36" s="91"/>
      <c r="N36" s="83"/>
      <c r="O36" s="83"/>
      <c r="P36" s="83"/>
      <c r="Q36" s="91">
        <v>0.4</v>
      </c>
      <c r="R36" s="83"/>
      <c r="S36" s="91">
        <f t="shared" si="1"/>
        <v>4.0000000000000009</v>
      </c>
    </row>
    <row r="37" spans="2:19" ht="15.75">
      <c r="B37" s="83" t="s">
        <v>43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91"/>
      <c r="Q37" s="104">
        <v>0.5</v>
      </c>
      <c r="R37" s="83"/>
      <c r="S37" s="91">
        <f t="shared" si="1"/>
        <v>0.5</v>
      </c>
    </row>
    <row r="38" spans="2:19" ht="15.75">
      <c r="B38" s="83" t="s">
        <v>55</v>
      </c>
      <c r="C38" s="91"/>
      <c r="D38" s="91"/>
      <c r="E38" s="91"/>
      <c r="F38" s="91"/>
      <c r="G38" s="91"/>
      <c r="H38" s="91"/>
      <c r="I38" s="91"/>
      <c r="J38" s="92"/>
      <c r="K38" s="83"/>
      <c r="L38" s="91"/>
      <c r="M38" s="83"/>
      <c r="N38" s="91"/>
      <c r="O38" s="91"/>
      <c r="P38" s="91"/>
      <c r="Q38" s="91"/>
      <c r="R38" s="91"/>
      <c r="S38" s="91">
        <f>S28+S29+S30+S31</f>
        <v>90</v>
      </c>
    </row>
    <row r="39" spans="2:19" ht="15.75">
      <c r="B39" s="91" t="s">
        <v>60</v>
      </c>
      <c r="C39" s="91"/>
      <c r="D39" s="91"/>
      <c r="E39" s="91"/>
      <c r="F39" s="91"/>
      <c r="G39" s="91"/>
      <c r="H39" s="91"/>
      <c r="I39" s="91"/>
      <c r="J39" s="92"/>
      <c r="K39" s="91"/>
      <c r="L39" s="91"/>
      <c r="M39" s="91"/>
      <c r="N39" s="91"/>
      <c r="O39" s="91"/>
      <c r="P39" s="91"/>
      <c r="Q39" s="91"/>
      <c r="R39" s="91"/>
      <c r="S39" s="84">
        <f>S12+S17</f>
        <v>440</v>
      </c>
    </row>
    <row r="40" spans="2:19" ht="15.75">
      <c r="B40" s="123" t="s">
        <v>82</v>
      </c>
      <c r="C40" s="122"/>
      <c r="D40" s="122"/>
      <c r="E40" s="122"/>
      <c r="F40" s="91"/>
      <c r="G40" s="91"/>
      <c r="H40" s="91"/>
      <c r="I40" s="91"/>
      <c r="J40" s="92"/>
      <c r="K40" s="91"/>
      <c r="L40" s="91"/>
      <c r="M40" s="91"/>
      <c r="N40" s="91"/>
      <c r="O40" s="91"/>
      <c r="P40" s="91"/>
      <c r="Q40" s="91"/>
      <c r="R40" s="91"/>
      <c r="S40" s="84">
        <f>C19:S19</f>
        <v>30</v>
      </c>
    </row>
    <row r="41" spans="2:19">
      <c r="B41" s="8"/>
      <c r="C41" s="9"/>
      <c r="D41" s="9"/>
      <c r="E41" s="10"/>
    </row>
    <row r="42" spans="2:19">
      <c r="B42" s="11"/>
      <c r="C42" s="12"/>
      <c r="D42" s="12"/>
      <c r="E42" s="12"/>
    </row>
    <row r="43" spans="2:19">
      <c r="B43" s="11"/>
      <c r="C43" s="12"/>
      <c r="D43" s="12"/>
      <c r="E43" s="12"/>
    </row>
    <row r="44" spans="2:19">
      <c r="B44" s="11"/>
      <c r="C44" s="12"/>
      <c r="D44" s="12"/>
      <c r="E44" s="12"/>
    </row>
    <row r="45" spans="2:19">
      <c r="B45" s="11"/>
      <c r="C45" s="12"/>
      <c r="D45" s="12"/>
      <c r="E45" s="12"/>
    </row>
    <row r="46" spans="2:19">
      <c r="B46" s="11"/>
      <c r="C46" s="12"/>
      <c r="D46" s="12"/>
      <c r="E46" s="12"/>
    </row>
    <row r="47" spans="2:19">
      <c r="B47" s="11"/>
      <c r="C47" s="12"/>
      <c r="D47" s="12"/>
      <c r="E47" s="12"/>
    </row>
    <row r="48" spans="2:19">
      <c r="B48" s="11"/>
      <c r="C48" s="12"/>
      <c r="D48" s="12"/>
      <c r="E48" s="12"/>
    </row>
    <row r="49" spans="2:5">
      <c r="B49" s="11"/>
      <c r="C49" s="12"/>
      <c r="D49" s="12"/>
      <c r="E49" s="12"/>
    </row>
    <row r="50" spans="2:5">
      <c r="B50" s="13"/>
      <c r="C50" s="14"/>
      <c r="D50" s="14"/>
      <c r="E50" s="14"/>
    </row>
    <row r="51" spans="2:5">
      <c r="B51" s="13"/>
      <c r="C51" s="14"/>
      <c r="D51" s="14"/>
      <c r="E51" s="14"/>
    </row>
    <row r="52" spans="2:5">
      <c r="B52" s="11"/>
      <c r="C52" s="12"/>
      <c r="D52" s="12"/>
      <c r="E52" s="12"/>
    </row>
    <row r="53" spans="2:5">
      <c r="B53" s="11"/>
      <c r="C53" s="12"/>
      <c r="D53" s="12"/>
      <c r="E53" s="12"/>
    </row>
    <row r="54" spans="2:5">
      <c r="B54" s="11"/>
      <c r="C54" s="12"/>
      <c r="D54" s="12"/>
      <c r="E54" s="12"/>
    </row>
    <row r="55" spans="2:5">
      <c r="B55" s="15"/>
      <c r="C55" s="12"/>
      <c r="D55" s="12"/>
      <c r="E55" s="12"/>
    </row>
    <row r="56" spans="2:5">
      <c r="B56" s="12"/>
      <c r="C56" s="12"/>
      <c r="D56" s="12"/>
      <c r="E56" s="12"/>
    </row>
    <row r="57" spans="2:5">
      <c r="B57" s="12"/>
      <c r="C57" s="12"/>
      <c r="D57" s="12"/>
      <c r="E57" s="12"/>
    </row>
    <row r="58" spans="2:5">
      <c r="B58" s="12"/>
      <c r="C58" s="12"/>
      <c r="D58" s="12"/>
      <c r="E58" s="12"/>
    </row>
    <row r="59" spans="2:5">
      <c r="B59" s="11"/>
      <c r="C59" s="12"/>
      <c r="D59" s="12"/>
      <c r="E59" s="12"/>
    </row>
    <row r="60" spans="2:5">
      <c r="B60" s="11"/>
      <c r="C60" s="12"/>
      <c r="D60" s="12"/>
      <c r="E60" s="12"/>
    </row>
    <row r="61" spans="2:5">
      <c r="B61" s="11"/>
      <c r="C61" s="12"/>
      <c r="D61" s="12"/>
      <c r="E61" s="12"/>
    </row>
    <row r="62" spans="2:5">
      <c r="B62" s="11"/>
      <c r="C62" s="12"/>
      <c r="D62" s="12"/>
      <c r="E62" s="12"/>
    </row>
    <row r="63" spans="2:5">
      <c r="B63" s="11"/>
      <c r="C63" s="12"/>
      <c r="D63" s="12"/>
      <c r="E63" s="12"/>
    </row>
    <row r="64" spans="2:5">
      <c r="B64" s="11"/>
      <c r="C64" s="12"/>
      <c r="D64" s="12"/>
      <c r="E64" s="12"/>
    </row>
    <row r="65" spans="2:5">
      <c r="B65" s="11"/>
      <c r="C65" s="12"/>
      <c r="D65" s="12"/>
      <c r="E65" s="12"/>
    </row>
    <row r="66" spans="2:5">
      <c r="B66" s="11"/>
      <c r="C66" s="12"/>
      <c r="D66" s="12"/>
      <c r="E66" s="12"/>
    </row>
    <row r="67" spans="2:5">
      <c r="B67" s="11"/>
      <c r="C67" s="12"/>
      <c r="D67" s="12"/>
      <c r="E67" s="12"/>
    </row>
  </sheetData>
  <mergeCells count="9">
    <mergeCell ref="C5:G5"/>
    <mergeCell ref="H5:I5"/>
    <mergeCell ref="J5:P5"/>
    <mergeCell ref="Q5:R5"/>
    <mergeCell ref="B1:U1"/>
    <mergeCell ref="U2:W2"/>
    <mergeCell ref="U3:W3"/>
    <mergeCell ref="U4:W4"/>
    <mergeCell ref="U5:W5"/>
  </mergeCells>
  <pageMargins left="1.3779527559055118" right="0.19685039370078741" top="0.19685039370078741" bottom="0.19685039370078741" header="0" footer="0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Z39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U31" sqref="U31"/>
    </sheetView>
  </sheetViews>
  <sheetFormatPr defaultColWidth="9.140625" defaultRowHeight="15"/>
  <cols>
    <col min="1" max="1" width="5.28515625" style="1" customWidth="1"/>
    <col min="2" max="2" width="18.140625" style="1" customWidth="1"/>
    <col min="3" max="3" width="9.85546875" style="1" customWidth="1"/>
    <col min="4" max="4" width="5.140625" style="1" customWidth="1"/>
    <col min="5" max="5" width="7.28515625" style="1" customWidth="1"/>
    <col min="6" max="6" width="6.140625" style="1" customWidth="1"/>
    <col min="7" max="7" width="5.85546875" style="1" customWidth="1"/>
    <col min="8" max="8" width="7" style="1" customWidth="1"/>
    <col min="9" max="9" width="8.140625" style="1" customWidth="1"/>
    <col min="10" max="10" width="5.28515625" style="1" customWidth="1"/>
    <col min="11" max="11" width="12.28515625" style="2" customWidth="1"/>
    <col min="12" max="12" width="6.7109375" style="1" customWidth="1"/>
    <col min="13" max="13" width="8.28515625" style="1" customWidth="1"/>
    <col min="14" max="14" width="7.28515625" style="1" customWidth="1"/>
    <col min="15" max="15" width="5.7109375" style="1" customWidth="1"/>
    <col min="16" max="16" width="7.5703125" style="1" customWidth="1"/>
    <col min="17" max="17" width="6.28515625" style="1" customWidth="1"/>
    <col min="18" max="18" width="5.7109375" style="1" customWidth="1"/>
    <col min="19" max="19" width="9.42578125" style="1" customWidth="1"/>
    <col min="20" max="20" width="9.28515625" style="1" customWidth="1"/>
    <col min="21" max="21" width="5.5703125" style="1" customWidth="1"/>
    <col min="22" max="22" width="10.5703125" style="3" customWidth="1"/>
    <col min="23" max="16384" width="9.140625" style="1"/>
  </cols>
  <sheetData>
    <row r="1" spans="2:26" ht="15.75">
      <c r="B1" s="171" t="s">
        <v>185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2:26" ht="15.7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X2" s="165" t="s">
        <v>211</v>
      </c>
      <c r="Y2" s="165"/>
      <c r="Z2" s="165"/>
    </row>
    <row r="3" spans="2:26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X3" s="165" t="s">
        <v>212</v>
      </c>
      <c r="Y3" s="165"/>
      <c r="Z3" s="165"/>
    </row>
    <row r="4" spans="2:26" ht="15.75" thickBot="1">
      <c r="X4" s="165" t="s">
        <v>213</v>
      </c>
      <c r="Y4" s="165"/>
      <c r="Z4" s="165"/>
    </row>
    <row r="5" spans="2:26" ht="19.5" thickBot="1">
      <c r="B5" s="20" t="s">
        <v>51</v>
      </c>
      <c r="C5" s="177" t="s">
        <v>1</v>
      </c>
      <c r="D5" s="178"/>
      <c r="E5" s="178"/>
      <c r="F5" s="178"/>
      <c r="G5" s="178"/>
      <c r="H5" s="179"/>
      <c r="I5" s="177" t="s">
        <v>2</v>
      </c>
      <c r="J5" s="179"/>
      <c r="K5" s="177" t="s">
        <v>3</v>
      </c>
      <c r="L5" s="178"/>
      <c r="M5" s="178"/>
      <c r="N5" s="178"/>
      <c r="O5" s="178"/>
      <c r="P5" s="178"/>
      <c r="Q5" s="178"/>
      <c r="R5" s="179"/>
      <c r="S5" s="177" t="s">
        <v>4</v>
      </c>
      <c r="T5" s="178"/>
      <c r="U5" s="178"/>
      <c r="V5" s="32"/>
      <c r="X5" s="165" t="s">
        <v>214</v>
      </c>
      <c r="Y5" s="165"/>
      <c r="Z5" s="165"/>
    </row>
    <row r="6" spans="2:26" ht="117.75" customHeight="1">
      <c r="B6" s="69" t="s">
        <v>215</v>
      </c>
      <c r="C6" s="117" t="s">
        <v>143</v>
      </c>
      <c r="D6" s="107" t="s">
        <v>93</v>
      </c>
      <c r="E6" s="107" t="s">
        <v>86</v>
      </c>
      <c r="F6" s="108" t="s">
        <v>87</v>
      </c>
      <c r="G6" s="71" t="s">
        <v>145</v>
      </c>
      <c r="H6" s="108"/>
      <c r="I6" s="106" t="s">
        <v>146</v>
      </c>
      <c r="J6" s="144"/>
      <c r="K6" s="107" t="s">
        <v>147</v>
      </c>
      <c r="L6" s="109" t="s">
        <v>221</v>
      </c>
      <c r="M6" s="107" t="s">
        <v>148</v>
      </c>
      <c r="N6" s="107" t="s">
        <v>123</v>
      </c>
      <c r="O6" s="108" t="s">
        <v>124</v>
      </c>
      <c r="P6" s="145" t="s">
        <v>181</v>
      </c>
      <c r="Q6" s="71" t="s">
        <v>182</v>
      </c>
      <c r="R6" s="107"/>
      <c r="S6" s="107" t="s">
        <v>149</v>
      </c>
      <c r="T6" s="134" t="s">
        <v>205</v>
      </c>
      <c r="U6" s="108"/>
      <c r="V6" s="74" t="s">
        <v>53</v>
      </c>
    </row>
    <row r="7" spans="2:26" ht="15.75">
      <c r="B7" s="84" t="s">
        <v>6</v>
      </c>
      <c r="C7" s="95">
        <v>100</v>
      </c>
      <c r="D7" s="95">
        <v>55</v>
      </c>
      <c r="E7" s="98">
        <v>31</v>
      </c>
      <c r="F7" s="96"/>
      <c r="G7" s="95">
        <v>180</v>
      </c>
      <c r="H7" s="95"/>
      <c r="I7" s="96">
        <v>80</v>
      </c>
      <c r="J7" s="95"/>
      <c r="K7" s="95">
        <v>200</v>
      </c>
      <c r="L7" s="95">
        <v>60</v>
      </c>
      <c r="M7" s="95">
        <v>110</v>
      </c>
      <c r="N7" s="95">
        <v>120</v>
      </c>
      <c r="O7" s="95">
        <v>180</v>
      </c>
      <c r="P7" s="95">
        <v>25</v>
      </c>
      <c r="Q7" s="95">
        <v>40</v>
      </c>
      <c r="R7" s="95"/>
      <c r="S7" s="95">
        <v>200</v>
      </c>
      <c r="T7" s="95">
        <v>130</v>
      </c>
      <c r="U7" s="96"/>
      <c r="V7" s="112"/>
    </row>
    <row r="8" spans="2:26" ht="15.75">
      <c r="B8" s="83" t="s">
        <v>7</v>
      </c>
      <c r="C8" s="83"/>
      <c r="D8" s="83"/>
      <c r="E8" s="83"/>
      <c r="F8" s="83"/>
      <c r="G8" s="83"/>
      <c r="H8" s="83"/>
      <c r="I8" s="83"/>
      <c r="J8" s="83"/>
      <c r="K8" s="83">
        <v>50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4">
        <f>K8+L8</f>
        <v>50</v>
      </c>
    </row>
    <row r="9" spans="2:26" ht="31.5">
      <c r="B9" s="83" t="s">
        <v>8</v>
      </c>
      <c r="C9" s="83">
        <v>2</v>
      </c>
      <c r="D9" s="83"/>
      <c r="E9" s="83">
        <v>6</v>
      </c>
      <c r="F9" s="83"/>
      <c r="G9" s="83"/>
      <c r="H9" s="83"/>
      <c r="I9" s="83"/>
      <c r="J9" s="83"/>
      <c r="K9" s="83">
        <v>2</v>
      </c>
      <c r="L9" s="83">
        <v>2</v>
      </c>
      <c r="M9" s="83">
        <v>2</v>
      </c>
      <c r="N9" s="83"/>
      <c r="O9" s="83"/>
      <c r="P9" s="83"/>
      <c r="Q9" s="83"/>
      <c r="R9" s="83"/>
      <c r="S9" s="83">
        <v>2</v>
      </c>
      <c r="T9" s="83"/>
      <c r="U9" s="83"/>
      <c r="V9" s="84">
        <f t="shared" ref="V9:V22" si="0">SUM(C9:U9)</f>
        <v>16</v>
      </c>
    </row>
    <row r="10" spans="2:26" ht="15.75">
      <c r="B10" s="83" t="s">
        <v>9</v>
      </c>
      <c r="C10" s="83"/>
      <c r="D10" s="83"/>
      <c r="E10" s="83"/>
      <c r="F10" s="83"/>
      <c r="G10" s="83"/>
      <c r="H10" s="83"/>
      <c r="I10" s="83"/>
      <c r="J10" s="83"/>
      <c r="K10" s="83"/>
      <c r="L10" s="83">
        <v>2</v>
      </c>
      <c r="M10" s="83"/>
      <c r="N10" s="83">
        <v>5</v>
      </c>
      <c r="O10" s="83"/>
      <c r="P10" s="83"/>
      <c r="Q10" s="83"/>
      <c r="R10" s="83"/>
      <c r="S10" s="83"/>
      <c r="T10" s="83"/>
      <c r="U10" s="83"/>
      <c r="V10" s="84">
        <f t="shared" si="0"/>
        <v>7</v>
      </c>
    </row>
    <row r="11" spans="2:26" ht="15.75">
      <c r="B11" s="83" t="s">
        <v>10</v>
      </c>
      <c r="C11" s="83">
        <v>30</v>
      </c>
      <c r="D11" s="83"/>
      <c r="E11" s="83"/>
      <c r="F11" s="83"/>
      <c r="G11" s="83">
        <v>150</v>
      </c>
      <c r="H11" s="83"/>
      <c r="I11" s="83"/>
      <c r="J11" s="83"/>
      <c r="K11" s="83"/>
      <c r="L11" s="83"/>
      <c r="M11" s="83">
        <v>20</v>
      </c>
      <c r="N11" s="83"/>
      <c r="O11" s="83"/>
      <c r="P11" s="83"/>
      <c r="Q11" s="83"/>
      <c r="R11" s="83"/>
      <c r="S11" s="83">
        <v>150</v>
      </c>
      <c r="T11" s="83"/>
      <c r="U11" s="83"/>
      <c r="V11" s="84">
        <f t="shared" si="0"/>
        <v>350</v>
      </c>
    </row>
    <row r="12" spans="2:26" ht="15.75">
      <c r="B12" s="83" t="s">
        <v>205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>
        <v>130</v>
      </c>
      <c r="U12" s="83"/>
      <c r="V12" s="85">
        <f>SUM(C12:U12)</f>
        <v>130</v>
      </c>
    </row>
    <row r="13" spans="2:26" ht="15.75">
      <c r="B13" s="83" t="s">
        <v>33</v>
      </c>
      <c r="C13" s="87">
        <v>40</v>
      </c>
      <c r="D13" s="86"/>
      <c r="E13" s="86"/>
      <c r="F13" s="86"/>
      <c r="G13" s="86"/>
      <c r="H13" s="86"/>
      <c r="I13" s="86"/>
      <c r="J13" s="86"/>
      <c r="K13" s="86">
        <v>5</v>
      </c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8">
        <f t="shared" si="0"/>
        <v>45</v>
      </c>
    </row>
    <row r="14" spans="2:26" ht="15.75">
      <c r="B14" s="83" t="s">
        <v>97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>
        <v>25</v>
      </c>
      <c r="T14" s="83"/>
      <c r="U14" s="83"/>
      <c r="V14" s="89">
        <f t="shared" si="0"/>
        <v>25</v>
      </c>
    </row>
    <row r="15" spans="2:26" ht="15.75">
      <c r="B15" s="83" t="s">
        <v>14</v>
      </c>
      <c r="C15" s="83"/>
      <c r="D15" s="83"/>
      <c r="E15" s="83"/>
      <c r="F15" s="83"/>
      <c r="G15" s="83">
        <v>7</v>
      </c>
      <c r="H15" s="83"/>
      <c r="I15" s="83"/>
      <c r="J15" s="90"/>
      <c r="K15" s="83"/>
      <c r="L15" s="83"/>
      <c r="M15" s="90"/>
      <c r="N15" s="83"/>
      <c r="O15" s="83">
        <v>7</v>
      </c>
      <c r="P15" s="83"/>
      <c r="Q15" s="83"/>
      <c r="R15" s="83"/>
      <c r="S15" s="83">
        <v>7</v>
      </c>
      <c r="T15" s="83"/>
      <c r="U15" s="83"/>
      <c r="V15" s="84">
        <f t="shared" si="0"/>
        <v>21</v>
      </c>
    </row>
    <row r="16" spans="2:26" ht="15.75">
      <c r="B16" s="83" t="s">
        <v>38</v>
      </c>
      <c r="C16" s="83"/>
      <c r="D16" s="83"/>
      <c r="E16" s="83"/>
      <c r="F16" s="83"/>
      <c r="G16" s="83"/>
      <c r="H16" s="83"/>
      <c r="I16" s="83">
        <v>60</v>
      </c>
      <c r="J16" s="90"/>
      <c r="K16" s="83"/>
      <c r="L16" s="83"/>
      <c r="M16" s="90"/>
      <c r="N16" s="83"/>
      <c r="O16" s="83">
        <v>20</v>
      </c>
      <c r="P16" s="83"/>
      <c r="Q16" s="83"/>
      <c r="R16" s="83"/>
      <c r="S16" s="83"/>
      <c r="T16" s="83"/>
      <c r="U16" s="83"/>
      <c r="V16" s="84">
        <f t="shared" si="0"/>
        <v>80</v>
      </c>
    </row>
    <row r="17" spans="2:22" ht="15.75">
      <c r="B17" s="83" t="s">
        <v>16</v>
      </c>
      <c r="C17" s="83"/>
      <c r="D17" s="83"/>
      <c r="E17" s="83"/>
      <c r="F17" s="83"/>
      <c r="G17" s="83"/>
      <c r="H17" s="83"/>
      <c r="I17" s="83"/>
      <c r="J17" s="90"/>
      <c r="K17" s="83"/>
      <c r="L17" s="83"/>
      <c r="M17" s="90"/>
      <c r="N17" s="83"/>
      <c r="O17" s="83"/>
      <c r="P17" s="83"/>
      <c r="Q17" s="83"/>
      <c r="R17" s="83"/>
      <c r="S17" s="83"/>
      <c r="T17" s="83"/>
      <c r="U17" s="83"/>
      <c r="V17" s="84">
        <f t="shared" si="0"/>
        <v>0</v>
      </c>
    </row>
    <row r="18" spans="2:22" ht="15.75">
      <c r="B18" s="83" t="s">
        <v>144</v>
      </c>
      <c r="C18" s="83">
        <v>20</v>
      </c>
      <c r="D18" s="83"/>
      <c r="E18" s="83"/>
      <c r="F18" s="83"/>
      <c r="G18" s="83"/>
      <c r="H18" s="83"/>
      <c r="I18" s="83"/>
      <c r="J18" s="90"/>
      <c r="K18" s="83"/>
      <c r="L18" s="83"/>
      <c r="M18" s="90"/>
      <c r="N18" s="83"/>
      <c r="O18" s="83"/>
      <c r="P18" s="83"/>
      <c r="Q18" s="83"/>
      <c r="R18" s="83"/>
      <c r="S18" s="83"/>
      <c r="T18" s="83"/>
      <c r="U18" s="83"/>
      <c r="V18" s="84">
        <f>SUM(C18:U18)</f>
        <v>20</v>
      </c>
    </row>
    <row r="19" spans="2:22" ht="15.75">
      <c r="B19" s="83" t="s">
        <v>80</v>
      </c>
      <c r="C19" s="83"/>
      <c r="D19" s="83">
        <v>55</v>
      </c>
      <c r="E19" s="83"/>
      <c r="F19" s="83"/>
      <c r="G19" s="83"/>
      <c r="H19" s="83"/>
      <c r="I19" s="83"/>
      <c r="J19" s="90"/>
      <c r="K19" s="83"/>
      <c r="L19" s="83"/>
      <c r="M19" s="90"/>
      <c r="N19" s="83"/>
      <c r="O19" s="83"/>
      <c r="P19" s="83"/>
      <c r="Q19" s="83"/>
      <c r="R19" s="83"/>
      <c r="S19" s="83"/>
      <c r="T19" s="83"/>
      <c r="U19" s="83"/>
      <c r="V19" s="84">
        <f>SUM(C19:U19)</f>
        <v>55</v>
      </c>
    </row>
    <row r="20" spans="2:22" ht="15.75">
      <c r="B20" s="83" t="s">
        <v>85</v>
      </c>
      <c r="C20" s="83"/>
      <c r="D20" s="83"/>
      <c r="E20" s="83"/>
      <c r="F20" s="83"/>
      <c r="G20" s="83"/>
      <c r="H20" s="83"/>
      <c r="I20" s="83"/>
      <c r="J20" s="90"/>
      <c r="K20" s="83"/>
      <c r="L20" s="83"/>
      <c r="M20" s="90"/>
      <c r="N20" s="83"/>
      <c r="O20" s="83">
        <v>7</v>
      </c>
      <c r="P20" s="83"/>
      <c r="Q20" s="83"/>
      <c r="R20" s="83"/>
      <c r="S20" s="83"/>
      <c r="T20" s="83"/>
      <c r="U20" s="83"/>
      <c r="V20" s="84">
        <f>SUM(C20:U20)</f>
        <v>7</v>
      </c>
    </row>
    <row r="21" spans="2:22" ht="31.5" customHeight="1">
      <c r="B21" s="113" t="s">
        <v>17</v>
      </c>
      <c r="C21" s="114"/>
      <c r="D21" s="83"/>
      <c r="E21" s="83"/>
      <c r="F21" s="83"/>
      <c r="G21" s="83"/>
      <c r="H21" s="114"/>
      <c r="I21" s="83"/>
      <c r="J21" s="90"/>
      <c r="K21" s="83">
        <v>60</v>
      </c>
      <c r="L21" s="83"/>
      <c r="M21" s="114">
        <v>120</v>
      </c>
      <c r="N21" s="114"/>
      <c r="O21" s="83"/>
      <c r="P21" s="114"/>
      <c r="Q21" s="83"/>
      <c r="R21" s="114"/>
      <c r="S21" s="83"/>
      <c r="T21" s="83"/>
      <c r="U21" s="83"/>
      <c r="V21" s="115">
        <f t="shared" si="0"/>
        <v>180</v>
      </c>
    </row>
    <row r="22" spans="2:22" ht="18.75" customHeight="1">
      <c r="B22" s="83" t="s">
        <v>18</v>
      </c>
      <c r="C22" s="83"/>
      <c r="D22" s="83"/>
      <c r="E22" s="83"/>
      <c r="F22" s="83"/>
      <c r="G22" s="83"/>
      <c r="H22" s="114"/>
      <c r="I22" s="83"/>
      <c r="J22" s="114"/>
      <c r="K22" s="114">
        <v>60</v>
      </c>
      <c r="L22" s="83"/>
      <c r="M22" s="83">
        <v>120</v>
      </c>
      <c r="N22" s="83"/>
      <c r="O22" s="114"/>
      <c r="P22" s="83"/>
      <c r="Q22" s="83"/>
      <c r="R22" s="83"/>
      <c r="S22" s="83"/>
      <c r="T22" s="83"/>
      <c r="U22" s="83"/>
      <c r="V22" s="84">
        <f t="shared" si="0"/>
        <v>180</v>
      </c>
    </row>
    <row r="23" spans="2:22" ht="18.75" customHeight="1">
      <c r="B23" s="83" t="s">
        <v>19</v>
      </c>
      <c r="C23" s="83"/>
      <c r="D23" s="83"/>
      <c r="E23" s="83"/>
      <c r="F23" s="83"/>
      <c r="G23" s="83"/>
      <c r="H23" s="83"/>
      <c r="I23" s="83"/>
      <c r="J23" s="83"/>
      <c r="K23" s="83">
        <v>60</v>
      </c>
      <c r="L23" s="83"/>
      <c r="M23" s="83">
        <v>120</v>
      </c>
      <c r="N23" s="83"/>
      <c r="O23" s="83"/>
      <c r="P23" s="83"/>
      <c r="Q23" s="83"/>
      <c r="R23" s="83"/>
      <c r="S23" s="83"/>
      <c r="T23" s="83"/>
      <c r="U23" s="83"/>
      <c r="V23" s="84">
        <f t="shared" ref="V23:V32" si="1">SUM(C23:U23)</f>
        <v>180</v>
      </c>
    </row>
    <row r="24" spans="2:22" ht="19.5" customHeight="1">
      <c r="B24" s="83" t="s">
        <v>20</v>
      </c>
      <c r="C24" s="83"/>
      <c r="D24" s="83"/>
      <c r="E24" s="83"/>
      <c r="F24" s="83"/>
      <c r="G24" s="83"/>
      <c r="H24" s="83"/>
      <c r="I24" s="83"/>
      <c r="J24" s="83"/>
      <c r="K24" s="83">
        <v>60</v>
      </c>
      <c r="L24" s="83"/>
      <c r="M24" s="83">
        <v>140</v>
      </c>
      <c r="N24" s="83"/>
      <c r="O24" s="83"/>
      <c r="P24" s="83"/>
      <c r="Q24" s="83"/>
      <c r="R24" s="83"/>
      <c r="S24" s="83"/>
      <c r="T24" s="83"/>
      <c r="U24" s="83"/>
      <c r="V24" s="84">
        <f t="shared" si="1"/>
        <v>200</v>
      </c>
    </row>
    <row r="25" spans="2:22" ht="19.5" customHeight="1">
      <c r="B25" s="83" t="s">
        <v>64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>
        <v>100</v>
      </c>
      <c r="O25" s="83"/>
      <c r="P25" s="83"/>
      <c r="Q25" s="83"/>
      <c r="R25" s="83"/>
      <c r="S25" s="83"/>
      <c r="T25" s="83"/>
      <c r="U25" s="83"/>
      <c r="V25" s="84">
        <f>SUM(C25:U25)</f>
        <v>100</v>
      </c>
    </row>
    <row r="26" spans="2:22" ht="15.75">
      <c r="B26" s="83" t="s">
        <v>22</v>
      </c>
      <c r="C26" s="83"/>
      <c r="D26" s="83"/>
      <c r="E26" s="83"/>
      <c r="F26" s="83"/>
      <c r="G26" s="83"/>
      <c r="H26" s="83"/>
      <c r="I26" s="83"/>
      <c r="J26" s="83"/>
      <c r="K26" s="83">
        <v>10</v>
      </c>
      <c r="L26" s="83"/>
      <c r="M26" s="83"/>
      <c r="N26" s="83">
        <v>10</v>
      </c>
      <c r="O26" s="83"/>
      <c r="P26" s="83"/>
      <c r="Q26" s="83"/>
      <c r="R26" s="83"/>
      <c r="S26" s="83"/>
      <c r="T26" s="83"/>
      <c r="U26" s="83"/>
      <c r="V26" s="84">
        <f t="shared" si="1"/>
        <v>20</v>
      </c>
    </row>
    <row r="27" spans="2:22" ht="15.75">
      <c r="B27" s="83" t="s">
        <v>23</v>
      </c>
      <c r="C27" s="83"/>
      <c r="D27" s="83"/>
      <c r="E27" s="83"/>
      <c r="F27" s="83"/>
      <c r="G27" s="83"/>
      <c r="H27" s="83"/>
      <c r="I27" s="83"/>
      <c r="J27" s="83"/>
      <c r="K27" s="83">
        <v>10</v>
      </c>
      <c r="L27" s="83"/>
      <c r="M27" s="83"/>
      <c r="N27" s="83">
        <v>10</v>
      </c>
      <c r="O27" s="83"/>
      <c r="P27" s="83"/>
      <c r="Q27" s="83"/>
      <c r="R27" s="83"/>
      <c r="S27" s="83"/>
      <c r="T27" s="83"/>
      <c r="U27" s="83"/>
      <c r="V27" s="84">
        <f t="shared" si="1"/>
        <v>20</v>
      </c>
    </row>
    <row r="28" spans="2:22" ht="15.75">
      <c r="B28" s="83" t="s">
        <v>67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>
        <v>10</v>
      </c>
      <c r="O28" s="83"/>
      <c r="P28" s="83"/>
      <c r="Q28" s="83"/>
      <c r="R28" s="83"/>
      <c r="S28" s="83"/>
      <c r="T28" s="83"/>
      <c r="U28" s="83"/>
      <c r="V28" s="84">
        <f t="shared" si="1"/>
        <v>10</v>
      </c>
    </row>
    <row r="29" spans="2:22" ht="31.5">
      <c r="B29" s="83" t="s">
        <v>26</v>
      </c>
      <c r="C29" s="83"/>
      <c r="D29" s="83"/>
      <c r="E29" s="83">
        <v>25</v>
      </c>
      <c r="F29" s="83">
        <v>10</v>
      </c>
      <c r="G29" s="83"/>
      <c r="H29" s="83"/>
      <c r="I29" s="83"/>
      <c r="J29" s="83"/>
      <c r="K29" s="83"/>
      <c r="L29" s="83">
        <v>5</v>
      </c>
      <c r="M29" s="83"/>
      <c r="N29" s="83"/>
      <c r="O29" s="83"/>
      <c r="P29" s="83">
        <v>20</v>
      </c>
      <c r="Q29" s="83"/>
      <c r="R29" s="83"/>
      <c r="S29" s="83"/>
      <c r="T29" s="83"/>
      <c r="U29" s="83"/>
      <c r="V29" s="84">
        <f t="shared" si="1"/>
        <v>60</v>
      </c>
    </row>
    <row r="30" spans="2:22" ht="15.75">
      <c r="B30" s="83" t="s">
        <v>27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>
        <v>37.5</v>
      </c>
      <c r="R30" s="83"/>
      <c r="S30" s="83"/>
      <c r="T30" s="83"/>
      <c r="U30" s="83"/>
      <c r="V30" s="84">
        <f t="shared" si="1"/>
        <v>37.5</v>
      </c>
    </row>
    <row r="31" spans="2:22" ht="15.75">
      <c r="B31" s="83" t="s">
        <v>89</v>
      </c>
      <c r="C31" s="83"/>
      <c r="D31" s="83"/>
      <c r="E31" s="83"/>
      <c r="F31" s="83"/>
      <c r="G31" s="83">
        <v>2</v>
      </c>
      <c r="H31" s="83"/>
      <c r="I31" s="83"/>
      <c r="J31" s="91"/>
      <c r="K31" s="83"/>
      <c r="L31" s="83"/>
      <c r="M31" s="91"/>
      <c r="N31" s="83"/>
      <c r="O31" s="83"/>
      <c r="P31" s="83"/>
      <c r="Q31" s="83"/>
      <c r="R31" s="83"/>
      <c r="S31" s="83"/>
      <c r="T31" s="83"/>
      <c r="U31" s="83"/>
      <c r="V31" s="84">
        <f t="shared" si="1"/>
        <v>2</v>
      </c>
    </row>
    <row r="32" spans="2:22" ht="15.75">
      <c r="B32" s="83" t="s">
        <v>42</v>
      </c>
      <c r="C32" s="83">
        <v>0.7</v>
      </c>
      <c r="D32" s="83"/>
      <c r="E32" s="83"/>
      <c r="F32" s="83"/>
      <c r="G32" s="83"/>
      <c r="H32" s="83"/>
      <c r="I32" s="83"/>
      <c r="J32" s="91"/>
      <c r="K32" s="83">
        <v>1.2</v>
      </c>
      <c r="L32" s="83">
        <v>0.1</v>
      </c>
      <c r="M32" s="83">
        <v>0.5</v>
      </c>
      <c r="N32" s="91">
        <v>0.7</v>
      </c>
      <c r="O32" s="83"/>
      <c r="P32" s="83"/>
      <c r="Q32" s="83"/>
      <c r="R32" s="91"/>
      <c r="S32" s="83">
        <v>0.8</v>
      </c>
      <c r="T32" s="83"/>
      <c r="U32" s="83"/>
      <c r="V32" s="84">
        <f t="shared" si="1"/>
        <v>4</v>
      </c>
    </row>
    <row r="33" spans="2:22" ht="15.75">
      <c r="B33" s="83" t="s">
        <v>55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3"/>
      <c r="O33" s="91"/>
      <c r="P33" s="91"/>
      <c r="Q33" s="91"/>
      <c r="R33" s="83"/>
      <c r="S33" s="91"/>
      <c r="T33" s="91"/>
      <c r="U33" s="91"/>
      <c r="V33" s="84">
        <f>V18+V19+V25+V26+V27+V28</f>
        <v>225</v>
      </c>
    </row>
    <row r="34" spans="2:22" ht="15.75">
      <c r="B34" s="91" t="s">
        <v>60</v>
      </c>
      <c r="C34" s="95"/>
      <c r="D34" s="95"/>
      <c r="E34" s="91"/>
      <c r="F34" s="124"/>
      <c r="G34" s="91"/>
      <c r="H34" s="91"/>
      <c r="I34" s="91"/>
      <c r="J34" s="91"/>
      <c r="K34" s="92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84">
        <f>V11+V12</f>
        <v>480</v>
      </c>
    </row>
    <row r="35" spans="2:22" ht="15.75">
      <c r="B35" s="123" t="s">
        <v>82</v>
      </c>
      <c r="C35" s="83"/>
      <c r="D35" s="83"/>
      <c r="E35" s="83"/>
      <c r="F35" s="83"/>
      <c r="G35" s="91"/>
      <c r="H35" s="91"/>
      <c r="I35" s="91"/>
      <c r="J35" s="91"/>
      <c r="K35" s="92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84">
        <f>V14</f>
        <v>25</v>
      </c>
    </row>
    <row r="36" spans="2:22" ht="15.75">
      <c r="B36" s="123" t="s">
        <v>106</v>
      </c>
      <c r="C36" s="83"/>
      <c r="D36" s="83"/>
      <c r="E36" s="83"/>
      <c r="F36" s="83"/>
      <c r="G36" s="91"/>
      <c r="H36" s="91"/>
      <c r="I36" s="91"/>
      <c r="J36" s="91"/>
      <c r="K36" s="92"/>
      <c r="L36" s="91">
        <v>10</v>
      </c>
      <c r="M36" s="91"/>
      <c r="N36" s="91"/>
      <c r="O36" s="91"/>
      <c r="P36" s="91"/>
      <c r="Q36" s="91"/>
      <c r="R36" s="91"/>
      <c r="S36" s="91"/>
      <c r="T36" s="91"/>
      <c r="U36" s="91"/>
      <c r="V36" s="84">
        <v>10</v>
      </c>
    </row>
    <row r="37" spans="2:22" ht="15.75">
      <c r="B37" s="123" t="s">
        <v>62</v>
      </c>
      <c r="C37" s="83"/>
      <c r="D37" s="83"/>
      <c r="E37" s="83"/>
      <c r="F37" s="83"/>
      <c r="G37" s="91"/>
      <c r="H37" s="91"/>
      <c r="I37" s="91"/>
      <c r="J37" s="91"/>
      <c r="K37" s="92"/>
      <c r="L37" s="91">
        <v>3</v>
      </c>
      <c r="M37" s="91"/>
      <c r="N37" s="91"/>
      <c r="O37" s="91"/>
      <c r="P37" s="91"/>
      <c r="Q37" s="91"/>
      <c r="R37" s="91"/>
      <c r="S37" s="91"/>
      <c r="T37" s="91"/>
      <c r="U37" s="91"/>
      <c r="V37" s="84">
        <v>3</v>
      </c>
    </row>
    <row r="38" spans="2:22">
      <c r="B38" s="4" t="s">
        <v>218</v>
      </c>
      <c r="C38" s="157"/>
      <c r="D38" s="157"/>
      <c r="E38" s="157"/>
      <c r="F38" s="157"/>
      <c r="G38" s="7"/>
      <c r="H38" s="7"/>
      <c r="I38" s="7"/>
      <c r="J38" s="7"/>
      <c r="K38" s="78"/>
      <c r="L38" s="7">
        <v>94</v>
      </c>
      <c r="M38" s="7"/>
      <c r="N38" s="7"/>
      <c r="O38" s="7"/>
      <c r="P38" s="7"/>
      <c r="Q38" s="7"/>
      <c r="R38" s="7"/>
      <c r="S38" s="7"/>
      <c r="T38" s="7"/>
      <c r="U38" s="7"/>
      <c r="V38" s="4">
        <f>SUM(C38:U38)</f>
        <v>94</v>
      </c>
    </row>
    <row r="39" spans="2:22">
      <c r="B39" s="11"/>
      <c r="C39" s="12"/>
      <c r="D39" s="12"/>
      <c r="E39" s="12"/>
      <c r="F39" s="12"/>
    </row>
  </sheetData>
  <mergeCells count="9">
    <mergeCell ref="X2:Z2"/>
    <mergeCell ref="X3:Z3"/>
    <mergeCell ref="X4:Z4"/>
    <mergeCell ref="X5:Z5"/>
    <mergeCell ref="B1:V1"/>
    <mergeCell ref="C5:H5"/>
    <mergeCell ref="I5:J5"/>
    <mergeCell ref="K5:R5"/>
    <mergeCell ref="S5:U5"/>
  </mergeCells>
  <pageMargins left="1.3779527559055118" right="0.19685039370078741" top="0.19685039370078741" bottom="0.19685039370078741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66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O17" sqref="O17"/>
    </sheetView>
  </sheetViews>
  <sheetFormatPr defaultColWidth="9.140625" defaultRowHeight="15"/>
  <cols>
    <col min="1" max="1" width="5.28515625" style="1" customWidth="1"/>
    <col min="2" max="2" width="18.140625" style="1" customWidth="1"/>
    <col min="3" max="3" width="12.140625" style="1" customWidth="1"/>
    <col min="4" max="4" width="7.5703125" style="1" customWidth="1"/>
    <col min="5" max="5" width="6.28515625" style="1" customWidth="1"/>
    <col min="6" max="6" width="5.85546875" style="1" customWidth="1"/>
    <col min="7" max="7" width="3.7109375" style="1" customWidth="1"/>
    <col min="8" max="8" width="6.5703125" style="1" customWidth="1"/>
    <col min="9" max="9" width="6.28515625" style="1" customWidth="1"/>
    <col min="10" max="10" width="9.7109375" style="2" customWidth="1"/>
    <col min="11" max="11" width="10" style="1" customWidth="1"/>
    <col min="12" max="12" width="9.140625" style="1" customWidth="1"/>
    <col min="13" max="13" width="6.42578125" style="1" customWidth="1"/>
    <col min="14" max="14" width="6.140625" style="1" customWidth="1"/>
    <col min="15" max="15" width="5.140625" style="1" customWidth="1"/>
    <col min="16" max="16" width="5.7109375" style="1" customWidth="1"/>
    <col min="17" max="17" width="10.42578125" style="1" customWidth="1"/>
    <col min="18" max="18" width="9.7109375" style="1" customWidth="1"/>
    <col min="19" max="19" width="8.5703125" style="1" customWidth="1"/>
    <col min="20" max="20" width="10.5703125" style="3" customWidth="1"/>
    <col min="21" max="16384" width="9.140625" style="1"/>
  </cols>
  <sheetData>
    <row r="1" spans="2:24" ht="15.75">
      <c r="B1" s="171" t="s">
        <v>186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2:24" ht="15.7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5" t="s">
        <v>211</v>
      </c>
      <c r="W2" s="165"/>
      <c r="X2" s="165"/>
    </row>
    <row r="3" spans="2:24" ht="15.7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65" t="s">
        <v>212</v>
      </c>
      <c r="W3" s="165"/>
      <c r="X3" s="165"/>
    </row>
    <row r="4" spans="2:24" ht="15.75" thickBot="1">
      <c r="V4" s="165" t="s">
        <v>213</v>
      </c>
      <c r="W4" s="165"/>
      <c r="X4" s="165"/>
    </row>
    <row r="5" spans="2:24" ht="19.5" thickBot="1">
      <c r="B5" s="20" t="s">
        <v>50</v>
      </c>
      <c r="C5" s="177" t="s">
        <v>1</v>
      </c>
      <c r="D5" s="178"/>
      <c r="E5" s="178"/>
      <c r="F5" s="178"/>
      <c r="G5" s="179"/>
      <c r="H5" s="177" t="s">
        <v>2</v>
      </c>
      <c r="I5" s="179"/>
      <c r="J5" s="177" t="s">
        <v>3</v>
      </c>
      <c r="K5" s="178"/>
      <c r="L5" s="178"/>
      <c r="M5" s="178"/>
      <c r="N5" s="178"/>
      <c r="O5" s="178"/>
      <c r="P5" s="179"/>
      <c r="Q5" s="177" t="s">
        <v>4</v>
      </c>
      <c r="R5" s="178"/>
      <c r="S5" s="179"/>
      <c r="T5" s="32"/>
      <c r="V5" s="165" t="s">
        <v>214</v>
      </c>
      <c r="W5" s="165"/>
      <c r="X5" s="165"/>
    </row>
    <row r="6" spans="2:24" ht="123" customHeight="1">
      <c r="B6" s="69" t="s">
        <v>215</v>
      </c>
      <c r="C6" s="106" t="s">
        <v>150</v>
      </c>
      <c r="D6" s="107" t="s">
        <v>86</v>
      </c>
      <c r="E6" s="107" t="s">
        <v>132</v>
      </c>
      <c r="F6" s="109"/>
      <c r="G6" s="72"/>
      <c r="H6" s="71" t="s">
        <v>133</v>
      </c>
      <c r="I6" s="72"/>
      <c r="J6" s="106" t="s">
        <v>151</v>
      </c>
      <c r="K6" s="107" t="s">
        <v>152</v>
      </c>
      <c r="L6" s="107" t="s">
        <v>196</v>
      </c>
      <c r="M6" s="107" t="s">
        <v>170</v>
      </c>
      <c r="N6" s="107" t="s">
        <v>181</v>
      </c>
      <c r="O6" s="107" t="s">
        <v>182</v>
      </c>
      <c r="P6" s="72"/>
      <c r="Q6" s="106" t="s">
        <v>175</v>
      </c>
      <c r="R6" s="71" t="s">
        <v>79</v>
      </c>
      <c r="S6" s="145"/>
      <c r="T6" s="74" t="s">
        <v>53</v>
      </c>
    </row>
    <row r="7" spans="2:24" ht="15.75">
      <c r="B7" s="84" t="s">
        <v>6</v>
      </c>
      <c r="C7" s="95">
        <v>110</v>
      </c>
      <c r="D7" s="95">
        <v>31</v>
      </c>
      <c r="E7" s="96">
        <v>180</v>
      </c>
      <c r="F7" s="95"/>
      <c r="G7" s="95"/>
      <c r="H7" s="95">
        <v>90</v>
      </c>
      <c r="I7" s="95"/>
      <c r="J7" s="95">
        <v>200</v>
      </c>
      <c r="K7" s="97">
        <v>140</v>
      </c>
      <c r="L7" s="95">
        <v>110</v>
      </c>
      <c r="M7" s="95">
        <v>180</v>
      </c>
      <c r="N7" s="95">
        <v>35</v>
      </c>
      <c r="O7" s="95">
        <v>40</v>
      </c>
      <c r="P7" s="95"/>
      <c r="Q7" s="131">
        <v>110</v>
      </c>
      <c r="R7" s="95">
        <v>130</v>
      </c>
      <c r="S7" s="95"/>
      <c r="T7" s="112"/>
    </row>
    <row r="8" spans="2:24" ht="15.75">
      <c r="B8" s="83" t="s">
        <v>121</v>
      </c>
      <c r="C8" s="83"/>
      <c r="D8" s="83"/>
      <c r="E8" s="83"/>
      <c r="F8" s="83"/>
      <c r="G8" s="83"/>
      <c r="H8" s="83"/>
      <c r="I8" s="83"/>
      <c r="J8" s="83"/>
      <c r="K8" s="91">
        <v>70</v>
      </c>
      <c r="L8" s="83"/>
      <c r="M8" s="83"/>
      <c r="N8" s="83"/>
      <c r="O8" s="83"/>
      <c r="P8" s="83"/>
      <c r="Q8" s="83"/>
      <c r="R8" s="83"/>
      <c r="S8" s="83"/>
      <c r="T8" s="84">
        <f t="shared" ref="T8:T14" si="0">SUM(C8:S8)</f>
        <v>70</v>
      </c>
      <c r="V8" s="5"/>
    </row>
    <row r="9" spans="2:24" ht="31.5">
      <c r="B9" s="83" t="s">
        <v>8</v>
      </c>
      <c r="C9" s="114">
        <v>3</v>
      </c>
      <c r="D9" s="114">
        <v>6</v>
      </c>
      <c r="E9" s="114"/>
      <c r="F9" s="114"/>
      <c r="G9" s="114"/>
      <c r="H9" s="114"/>
      <c r="I9" s="114"/>
      <c r="J9" s="114"/>
      <c r="K9" s="143">
        <v>2</v>
      </c>
      <c r="L9" s="114">
        <v>1</v>
      </c>
      <c r="M9" s="114"/>
      <c r="N9" s="114"/>
      <c r="O9" s="114"/>
      <c r="P9" s="114"/>
      <c r="Q9" s="114">
        <v>4</v>
      </c>
      <c r="R9" s="114"/>
      <c r="S9" s="114"/>
      <c r="T9" s="84">
        <f t="shared" si="0"/>
        <v>16</v>
      </c>
      <c r="V9" s="6"/>
    </row>
    <row r="10" spans="2:24" ht="15.75">
      <c r="B10" s="83" t="s">
        <v>9</v>
      </c>
      <c r="C10" s="83"/>
      <c r="D10" s="83"/>
      <c r="E10" s="83"/>
      <c r="F10" s="83"/>
      <c r="G10" s="83"/>
      <c r="H10" s="83"/>
      <c r="I10" s="83"/>
      <c r="J10" s="83">
        <v>5</v>
      </c>
      <c r="K10" s="91"/>
      <c r="L10" s="83">
        <v>6</v>
      </c>
      <c r="M10" s="83"/>
      <c r="N10" s="83"/>
      <c r="O10" s="83"/>
      <c r="P10" s="83"/>
      <c r="Q10" s="83">
        <v>3</v>
      </c>
      <c r="R10" s="83"/>
      <c r="S10" s="83"/>
      <c r="T10" s="84">
        <f t="shared" si="0"/>
        <v>14</v>
      </c>
    </row>
    <row r="11" spans="2:24" ht="15.75">
      <c r="B11" s="83" t="s">
        <v>10</v>
      </c>
      <c r="C11" s="83"/>
      <c r="D11" s="83"/>
      <c r="E11" s="83"/>
      <c r="F11" s="83"/>
      <c r="G11" s="83"/>
      <c r="H11" s="83"/>
      <c r="I11" s="83"/>
      <c r="J11" s="83"/>
      <c r="K11" s="91"/>
      <c r="L11" s="83"/>
      <c r="M11" s="83"/>
      <c r="N11" s="83"/>
      <c r="O11" s="83"/>
      <c r="P11" s="83"/>
      <c r="Q11" s="83">
        <v>20</v>
      </c>
      <c r="R11" s="83"/>
      <c r="S11" s="83"/>
      <c r="T11" s="84">
        <f t="shared" si="0"/>
        <v>20</v>
      </c>
    </row>
    <row r="12" spans="2:24" ht="15.75">
      <c r="B12" s="83" t="s">
        <v>11</v>
      </c>
      <c r="C12" s="83"/>
      <c r="D12" s="83"/>
      <c r="E12" s="83"/>
      <c r="F12" s="83"/>
      <c r="G12" s="83"/>
      <c r="H12" s="83"/>
      <c r="I12" s="83"/>
      <c r="J12" s="83">
        <v>5</v>
      </c>
      <c r="K12" s="102"/>
      <c r="L12" s="83"/>
      <c r="M12" s="83"/>
      <c r="N12" s="83"/>
      <c r="O12" s="83"/>
      <c r="P12" s="83"/>
      <c r="Q12" s="83">
        <v>10</v>
      </c>
      <c r="R12" s="83"/>
      <c r="S12" s="83"/>
      <c r="T12" s="85">
        <f t="shared" si="0"/>
        <v>15</v>
      </c>
    </row>
    <row r="13" spans="2:24" ht="15.75">
      <c r="B13" s="83" t="s">
        <v>59</v>
      </c>
      <c r="C13" s="83"/>
      <c r="D13" s="83"/>
      <c r="E13" s="83"/>
      <c r="F13" s="83"/>
      <c r="G13" s="83"/>
      <c r="H13" s="83"/>
      <c r="I13" s="83"/>
      <c r="J13" s="83"/>
      <c r="K13" s="102"/>
      <c r="L13" s="83"/>
      <c r="M13" s="83"/>
      <c r="N13" s="83"/>
      <c r="O13" s="83"/>
      <c r="P13" s="83"/>
      <c r="Q13" s="83">
        <v>70</v>
      </c>
      <c r="R13" s="83"/>
      <c r="S13" s="83"/>
      <c r="T13" s="85">
        <f t="shared" si="0"/>
        <v>70</v>
      </c>
    </row>
    <row r="14" spans="2:24" ht="15.75">
      <c r="B14" s="83" t="s">
        <v>32</v>
      </c>
      <c r="C14" s="83">
        <v>11</v>
      </c>
      <c r="D14" s="83"/>
      <c r="E14" s="83"/>
      <c r="F14" s="83"/>
      <c r="G14" s="83"/>
      <c r="H14" s="83"/>
      <c r="I14" s="83"/>
      <c r="J14" s="83"/>
      <c r="K14" s="102"/>
      <c r="L14" s="83"/>
      <c r="M14" s="83"/>
      <c r="N14" s="83"/>
      <c r="O14" s="83"/>
      <c r="P14" s="83"/>
      <c r="Q14" s="83"/>
      <c r="R14" s="83"/>
      <c r="S14" s="83"/>
      <c r="T14" s="85">
        <f t="shared" si="0"/>
        <v>11</v>
      </c>
    </row>
    <row r="15" spans="2:24" ht="15.75">
      <c r="B15" s="83" t="s">
        <v>61</v>
      </c>
      <c r="C15" s="83"/>
      <c r="D15" s="83"/>
      <c r="E15" s="83"/>
      <c r="F15" s="83"/>
      <c r="G15" s="83"/>
      <c r="H15" s="83"/>
      <c r="I15" s="83"/>
      <c r="J15" s="83"/>
      <c r="K15" s="102"/>
      <c r="L15" s="83"/>
      <c r="M15" s="83"/>
      <c r="N15" s="83"/>
      <c r="O15" s="83"/>
      <c r="P15" s="83"/>
      <c r="Q15" s="83">
        <v>10</v>
      </c>
      <c r="R15" s="83"/>
      <c r="S15" s="83"/>
      <c r="T15" s="85">
        <f>SUM(D15:S15)</f>
        <v>10</v>
      </c>
    </row>
    <row r="16" spans="2:24" ht="15.75">
      <c r="B16" s="83" t="s">
        <v>12</v>
      </c>
      <c r="C16" s="83"/>
      <c r="D16" s="83"/>
      <c r="E16" s="83"/>
      <c r="F16" s="83"/>
      <c r="G16" s="83"/>
      <c r="H16" s="83"/>
      <c r="I16" s="83"/>
      <c r="J16" s="83">
        <v>1</v>
      </c>
      <c r="K16" s="92"/>
      <c r="L16" s="83"/>
      <c r="M16" s="83"/>
      <c r="N16" s="83"/>
      <c r="O16" s="83"/>
      <c r="P16" s="83"/>
      <c r="Q16" s="83">
        <v>10</v>
      </c>
      <c r="R16" s="83"/>
      <c r="S16" s="83"/>
      <c r="T16" s="89">
        <f t="shared" ref="T16:T23" si="1">SUM(C16:S16)</f>
        <v>11</v>
      </c>
    </row>
    <row r="17" spans="2:20" ht="15.75">
      <c r="B17" s="83" t="s">
        <v>79</v>
      </c>
      <c r="C17" s="83"/>
      <c r="D17" s="83"/>
      <c r="E17" s="83"/>
      <c r="F17" s="83"/>
      <c r="G17" s="83"/>
      <c r="H17" s="83"/>
      <c r="I17" s="83"/>
      <c r="J17" s="83"/>
      <c r="K17" s="92"/>
      <c r="L17" s="83"/>
      <c r="M17" s="83"/>
      <c r="N17" s="83"/>
      <c r="O17" s="83"/>
      <c r="P17" s="83"/>
      <c r="Q17" s="83"/>
      <c r="R17" s="83">
        <v>130</v>
      </c>
      <c r="S17" s="83"/>
      <c r="T17" s="89">
        <f t="shared" si="1"/>
        <v>130</v>
      </c>
    </row>
    <row r="18" spans="2:20" ht="15.75">
      <c r="B18" s="83" t="s">
        <v>153</v>
      </c>
      <c r="C18" s="83"/>
      <c r="D18" s="83"/>
      <c r="E18" s="83"/>
      <c r="F18" s="83"/>
      <c r="G18" s="83"/>
      <c r="H18" s="83"/>
      <c r="I18" s="83"/>
      <c r="J18" s="83"/>
      <c r="K18" s="92">
        <v>30</v>
      </c>
      <c r="L18" s="83"/>
      <c r="M18" s="83"/>
      <c r="N18" s="83"/>
      <c r="O18" s="83"/>
      <c r="P18" s="83"/>
      <c r="Q18" s="83"/>
      <c r="R18" s="83"/>
      <c r="S18" s="83"/>
      <c r="T18" s="89">
        <f t="shared" si="1"/>
        <v>30</v>
      </c>
    </row>
    <row r="19" spans="2:20" ht="15.75">
      <c r="B19" s="83" t="s">
        <v>13</v>
      </c>
      <c r="C19" s="83">
        <v>30</v>
      </c>
      <c r="D19" s="83"/>
      <c r="E19" s="83"/>
      <c r="F19" s="83"/>
      <c r="G19" s="83"/>
      <c r="H19" s="83"/>
      <c r="I19" s="83"/>
      <c r="J19" s="83"/>
      <c r="K19" s="92"/>
      <c r="L19" s="83"/>
      <c r="M19" s="83"/>
      <c r="N19" s="83"/>
      <c r="O19" s="83"/>
      <c r="P19" s="83"/>
      <c r="Q19" s="83"/>
      <c r="R19" s="83"/>
      <c r="S19" s="83"/>
      <c r="T19" s="89">
        <f t="shared" si="1"/>
        <v>30</v>
      </c>
    </row>
    <row r="20" spans="2:20" ht="15.75">
      <c r="B20" s="83" t="s">
        <v>14</v>
      </c>
      <c r="C20" s="83"/>
      <c r="D20" s="83"/>
      <c r="E20" s="83">
        <v>7</v>
      </c>
      <c r="F20" s="83"/>
      <c r="G20" s="83"/>
      <c r="H20" s="83">
        <v>5</v>
      </c>
      <c r="I20" s="83"/>
      <c r="J20" s="83"/>
      <c r="K20" s="91"/>
      <c r="L20" s="83">
        <v>1</v>
      </c>
      <c r="M20" s="83">
        <v>7</v>
      </c>
      <c r="N20" s="83"/>
      <c r="O20" s="83"/>
      <c r="P20" s="83"/>
      <c r="Q20" s="90">
        <v>5</v>
      </c>
      <c r="R20" s="83"/>
      <c r="S20" s="83"/>
      <c r="T20" s="84">
        <f t="shared" si="1"/>
        <v>25</v>
      </c>
    </row>
    <row r="21" spans="2:20" ht="15.75">
      <c r="B21" s="83" t="s">
        <v>72</v>
      </c>
      <c r="C21" s="83"/>
      <c r="D21" s="83"/>
      <c r="E21" s="83"/>
      <c r="F21" s="83"/>
      <c r="G21" s="83"/>
      <c r="H21" s="83"/>
      <c r="I21" s="83"/>
      <c r="J21" s="83"/>
      <c r="K21" s="91"/>
      <c r="L21" s="83"/>
      <c r="M21" s="83">
        <v>0</v>
      </c>
      <c r="N21" s="83"/>
      <c r="O21" s="83"/>
      <c r="P21" s="83"/>
      <c r="Q21" s="90"/>
      <c r="R21" s="83"/>
      <c r="S21" s="83"/>
      <c r="T21" s="84">
        <f t="shared" si="1"/>
        <v>0</v>
      </c>
    </row>
    <row r="22" spans="2:20" ht="15.75">
      <c r="B22" s="83" t="s">
        <v>38</v>
      </c>
      <c r="C22" s="83"/>
      <c r="D22" s="83"/>
      <c r="E22" s="83"/>
      <c r="F22" s="83"/>
      <c r="G22" s="83"/>
      <c r="H22" s="83">
        <v>100</v>
      </c>
      <c r="I22" s="83"/>
      <c r="J22" s="83"/>
      <c r="K22" s="91"/>
      <c r="L22" s="83"/>
      <c r="M22" s="83">
        <v>30</v>
      </c>
      <c r="N22" s="83"/>
      <c r="O22" s="83"/>
      <c r="P22" s="83"/>
      <c r="Q22" s="90"/>
      <c r="R22" s="83"/>
      <c r="S22" s="83"/>
      <c r="T22" s="84">
        <f t="shared" si="1"/>
        <v>130</v>
      </c>
    </row>
    <row r="23" spans="2:20" ht="31.5" customHeight="1">
      <c r="B23" s="113" t="s">
        <v>17</v>
      </c>
      <c r="C23" s="114"/>
      <c r="D23" s="83"/>
      <c r="E23" s="83"/>
      <c r="F23" s="83"/>
      <c r="G23" s="83"/>
      <c r="H23" s="83"/>
      <c r="I23" s="83"/>
      <c r="J23" s="52">
        <v>60</v>
      </c>
      <c r="K23" s="143"/>
      <c r="L23" s="114"/>
      <c r="M23" s="114"/>
      <c r="N23" s="83"/>
      <c r="O23" s="114"/>
      <c r="P23" s="114"/>
      <c r="Q23" s="114"/>
      <c r="R23" s="83"/>
      <c r="S23" s="83"/>
      <c r="T23" s="115">
        <f t="shared" si="1"/>
        <v>60</v>
      </c>
    </row>
    <row r="24" spans="2:20" ht="18.75" customHeight="1">
      <c r="B24" s="83" t="s">
        <v>18</v>
      </c>
      <c r="C24" s="83"/>
      <c r="D24" s="83"/>
      <c r="E24" s="83"/>
      <c r="F24" s="83"/>
      <c r="G24" s="83"/>
      <c r="H24" s="83"/>
      <c r="I24" s="83"/>
      <c r="J24" s="52">
        <v>60</v>
      </c>
      <c r="K24" s="91"/>
      <c r="L24" s="83"/>
      <c r="M24" s="83"/>
      <c r="N24" s="114"/>
      <c r="O24" s="83"/>
      <c r="P24" s="83"/>
      <c r="Q24" s="83"/>
      <c r="R24" s="83"/>
      <c r="S24" s="83"/>
      <c r="T24" s="84">
        <f t="shared" ref="T24:T36" si="2">SUM(C24:S24)</f>
        <v>60</v>
      </c>
    </row>
    <row r="25" spans="2:20" ht="18.75" customHeight="1">
      <c r="B25" s="83" t="s">
        <v>19</v>
      </c>
      <c r="C25" s="83"/>
      <c r="D25" s="83"/>
      <c r="E25" s="83"/>
      <c r="F25" s="83"/>
      <c r="G25" s="83"/>
      <c r="H25" s="83"/>
      <c r="I25" s="83"/>
      <c r="J25" s="46">
        <v>60</v>
      </c>
      <c r="K25" s="91"/>
      <c r="L25" s="83"/>
      <c r="M25" s="83"/>
      <c r="N25" s="83"/>
      <c r="O25" s="83"/>
      <c r="P25" s="83"/>
      <c r="Q25" s="83"/>
      <c r="R25" s="83"/>
      <c r="S25" s="83"/>
      <c r="T25" s="84">
        <f t="shared" si="2"/>
        <v>60</v>
      </c>
    </row>
    <row r="26" spans="2:20" ht="18.75" customHeight="1">
      <c r="B26" s="83" t="s">
        <v>20</v>
      </c>
      <c r="C26" s="83"/>
      <c r="D26" s="83"/>
      <c r="E26" s="83"/>
      <c r="F26" s="83"/>
      <c r="G26" s="83"/>
      <c r="H26" s="83"/>
      <c r="I26" s="83"/>
      <c r="J26" s="46">
        <v>60</v>
      </c>
      <c r="K26" s="91"/>
      <c r="L26" s="83"/>
      <c r="M26" s="83"/>
      <c r="N26" s="83"/>
      <c r="O26" s="83"/>
      <c r="P26" s="83"/>
      <c r="Q26" s="83"/>
      <c r="R26" s="83"/>
      <c r="S26" s="83"/>
      <c r="T26" s="84">
        <f t="shared" si="2"/>
        <v>60</v>
      </c>
    </row>
    <row r="27" spans="2:20" ht="18.75" customHeight="1">
      <c r="B27" s="83" t="s">
        <v>64</v>
      </c>
      <c r="C27" s="83"/>
      <c r="D27" s="83"/>
      <c r="E27" s="83"/>
      <c r="F27" s="83"/>
      <c r="G27" s="83"/>
      <c r="H27" s="83"/>
      <c r="I27" s="83"/>
      <c r="J27" s="46">
        <v>60</v>
      </c>
      <c r="K27" s="91"/>
      <c r="L27" s="83"/>
      <c r="M27" s="83"/>
      <c r="N27" s="83"/>
      <c r="O27" s="83"/>
      <c r="P27" s="83"/>
      <c r="Q27" s="83"/>
      <c r="R27" s="83"/>
      <c r="S27" s="83"/>
      <c r="T27" s="84">
        <f>SUM(C27:S27)</f>
        <v>60</v>
      </c>
    </row>
    <row r="28" spans="2:20" ht="15.75">
      <c r="B28" s="83" t="s">
        <v>22</v>
      </c>
      <c r="C28" s="83"/>
      <c r="D28" s="83"/>
      <c r="E28" s="83"/>
      <c r="F28" s="83"/>
      <c r="G28" s="83"/>
      <c r="H28" s="83"/>
      <c r="I28" s="83"/>
      <c r="J28" s="83">
        <v>10</v>
      </c>
      <c r="K28" s="91">
        <v>10</v>
      </c>
      <c r="L28" s="83">
        <v>10</v>
      </c>
      <c r="M28" s="83"/>
      <c r="N28" s="83"/>
      <c r="O28" s="83"/>
      <c r="P28" s="83"/>
      <c r="Q28" s="83"/>
      <c r="R28" s="83"/>
      <c r="S28" s="83"/>
      <c r="T28" s="84">
        <f t="shared" si="2"/>
        <v>30</v>
      </c>
    </row>
    <row r="29" spans="2:20" ht="15.75">
      <c r="B29" s="83" t="s">
        <v>23</v>
      </c>
      <c r="C29" s="83"/>
      <c r="D29" s="83"/>
      <c r="E29" s="83"/>
      <c r="F29" s="83"/>
      <c r="G29" s="83"/>
      <c r="H29" s="83"/>
      <c r="I29" s="83"/>
      <c r="J29" s="83">
        <v>10</v>
      </c>
      <c r="K29" s="91">
        <v>10</v>
      </c>
      <c r="L29" s="83"/>
      <c r="M29" s="83"/>
      <c r="N29" s="83"/>
      <c r="O29" s="83"/>
      <c r="P29" s="83"/>
      <c r="Q29" s="83"/>
      <c r="R29" s="83"/>
      <c r="S29" s="83"/>
      <c r="T29" s="84">
        <f t="shared" si="2"/>
        <v>20</v>
      </c>
    </row>
    <row r="30" spans="2:20" ht="15.75">
      <c r="B30" s="83" t="s">
        <v>25</v>
      </c>
      <c r="C30" s="83"/>
      <c r="D30" s="83"/>
      <c r="E30" s="83"/>
      <c r="F30" s="83"/>
      <c r="G30" s="83"/>
      <c r="H30" s="83"/>
      <c r="I30" s="83"/>
      <c r="J30" s="83">
        <v>10</v>
      </c>
      <c r="K30" s="91">
        <v>4</v>
      </c>
      <c r="L30" s="83"/>
      <c r="M30" s="83"/>
      <c r="N30" s="83"/>
      <c r="O30" s="83"/>
      <c r="P30" s="83"/>
      <c r="Q30" s="83"/>
      <c r="R30" s="83"/>
      <c r="S30" s="83"/>
      <c r="T30" s="84">
        <f t="shared" si="2"/>
        <v>14</v>
      </c>
    </row>
    <row r="31" spans="2:20" ht="15.75">
      <c r="B31" s="83" t="s">
        <v>105</v>
      </c>
      <c r="C31" s="83"/>
      <c r="D31" s="83"/>
      <c r="E31" s="83"/>
      <c r="F31" s="83"/>
      <c r="G31" s="83"/>
      <c r="H31" s="83"/>
      <c r="I31" s="83"/>
      <c r="J31" s="83">
        <v>10</v>
      </c>
      <c r="K31" s="91"/>
      <c r="L31" s="83">
        <v>100</v>
      </c>
      <c r="M31" s="83"/>
      <c r="N31" s="83"/>
      <c r="O31" s="83"/>
      <c r="P31" s="83"/>
      <c r="Q31" s="83"/>
      <c r="R31" s="83"/>
      <c r="S31" s="83"/>
      <c r="T31" s="84">
        <f t="shared" si="2"/>
        <v>110</v>
      </c>
    </row>
    <row r="32" spans="2:20" ht="31.5">
      <c r="B32" s="83" t="s">
        <v>26</v>
      </c>
      <c r="C32" s="83"/>
      <c r="D32" s="83">
        <v>25</v>
      </c>
      <c r="E32" s="83"/>
      <c r="F32" s="83"/>
      <c r="G32" s="83"/>
      <c r="H32" s="83"/>
      <c r="I32" s="83"/>
      <c r="J32" s="83"/>
      <c r="K32" s="91"/>
      <c r="L32" s="83"/>
      <c r="M32" s="83"/>
      <c r="N32" s="83">
        <v>35</v>
      </c>
      <c r="O32" s="83"/>
      <c r="P32" s="83"/>
      <c r="Q32" s="83"/>
      <c r="R32" s="83"/>
      <c r="S32" s="83"/>
      <c r="T32" s="84">
        <f t="shared" si="2"/>
        <v>60</v>
      </c>
    </row>
    <row r="33" spans="2:20" ht="15.75">
      <c r="B33" s="83" t="s">
        <v>27</v>
      </c>
      <c r="C33" s="83"/>
      <c r="D33" s="83"/>
      <c r="E33" s="83"/>
      <c r="F33" s="83"/>
      <c r="G33" s="83"/>
      <c r="H33" s="83"/>
      <c r="I33" s="83"/>
      <c r="J33" s="83"/>
      <c r="K33" s="91"/>
      <c r="L33" s="83"/>
      <c r="M33" s="83"/>
      <c r="N33" s="83"/>
      <c r="O33" s="83">
        <v>37.5</v>
      </c>
      <c r="P33" s="83"/>
      <c r="Q33" s="91"/>
      <c r="R33" s="83"/>
      <c r="S33" s="83"/>
      <c r="T33" s="84">
        <f t="shared" si="2"/>
        <v>37.5</v>
      </c>
    </row>
    <row r="34" spans="2:20" ht="15.75">
      <c r="B34" s="83" t="s">
        <v>5</v>
      </c>
      <c r="C34" s="83"/>
      <c r="D34" s="83"/>
      <c r="E34" s="83">
        <v>1</v>
      </c>
      <c r="F34" s="83"/>
      <c r="G34" s="83"/>
      <c r="H34" s="83"/>
      <c r="I34" s="83"/>
      <c r="J34" s="83"/>
      <c r="K34" s="91"/>
      <c r="L34" s="83"/>
      <c r="M34" s="83"/>
      <c r="N34" s="83"/>
      <c r="O34" s="83"/>
      <c r="P34" s="83"/>
      <c r="Q34" s="91"/>
      <c r="R34" s="83"/>
      <c r="S34" s="83"/>
      <c r="T34" s="84">
        <f t="shared" si="2"/>
        <v>1</v>
      </c>
    </row>
    <row r="35" spans="2:20" ht="15.75">
      <c r="B35" s="83" t="s">
        <v>110</v>
      </c>
      <c r="C35" s="83"/>
      <c r="D35" s="83"/>
      <c r="E35" s="83"/>
      <c r="F35" s="83"/>
      <c r="G35" s="83"/>
      <c r="H35" s="83"/>
      <c r="I35" s="83"/>
      <c r="J35" s="83"/>
      <c r="K35" s="91"/>
      <c r="L35" s="83"/>
      <c r="M35" s="83"/>
      <c r="N35" s="83"/>
      <c r="O35" s="83"/>
      <c r="P35" s="83"/>
      <c r="Q35" s="91"/>
      <c r="R35" s="83"/>
      <c r="S35" s="83"/>
      <c r="T35" s="84">
        <f>SUM(C35:S35)</f>
        <v>0</v>
      </c>
    </row>
    <row r="36" spans="2:20" ht="15.75">
      <c r="B36" s="83" t="s">
        <v>42</v>
      </c>
      <c r="C36" s="83">
        <v>0.8</v>
      </c>
      <c r="D36" s="83"/>
      <c r="E36" s="83"/>
      <c r="F36" s="83"/>
      <c r="G36" s="83"/>
      <c r="H36" s="83"/>
      <c r="I36" s="83"/>
      <c r="J36" s="83">
        <v>0.5</v>
      </c>
      <c r="K36" s="91">
        <v>0.5</v>
      </c>
      <c r="L36" s="83">
        <v>0.4</v>
      </c>
      <c r="M36" s="91"/>
      <c r="N36" s="83"/>
      <c r="O36" s="83"/>
      <c r="P36" s="83"/>
      <c r="Q36" s="83">
        <v>0.8</v>
      </c>
      <c r="R36" s="83"/>
      <c r="S36" s="83"/>
      <c r="T36" s="84">
        <f t="shared" si="2"/>
        <v>3</v>
      </c>
    </row>
    <row r="37" spans="2:20" ht="15.75">
      <c r="B37" s="83" t="s">
        <v>55</v>
      </c>
      <c r="C37" s="91"/>
      <c r="D37" s="91"/>
      <c r="E37" s="91"/>
      <c r="F37" s="91"/>
      <c r="G37" s="91"/>
      <c r="H37" s="91"/>
      <c r="I37" s="91"/>
      <c r="J37" s="91"/>
      <c r="K37" s="91"/>
      <c r="L37" s="92"/>
      <c r="M37" s="83"/>
      <c r="N37" s="91"/>
      <c r="O37" s="91"/>
      <c r="P37" s="91"/>
      <c r="Q37" s="83"/>
      <c r="R37" s="91"/>
      <c r="S37" s="91"/>
      <c r="T37" s="84">
        <f>T28+T29+T30+T31+T27</f>
        <v>234</v>
      </c>
    </row>
    <row r="38" spans="2:20" ht="15.75">
      <c r="B38" s="91" t="s">
        <v>60</v>
      </c>
      <c r="C38" s="91"/>
      <c r="D38" s="91"/>
      <c r="E38" s="91"/>
      <c r="F38" s="91"/>
      <c r="G38" s="91"/>
      <c r="H38" s="91"/>
      <c r="I38" s="91"/>
      <c r="J38" s="92"/>
      <c r="K38" s="91"/>
      <c r="L38" s="91"/>
      <c r="M38" s="91"/>
      <c r="N38" s="91"/>
      <c r="O38" s="91"/>
      <c r="P38" s="91"/>
      <c r="Q38" s="91"/>
      <c r="R38" s="91"/>
      <c r="S38" s="91"/>
      <c r="T38" s="84">
        <f>T11+T17</f>
        <v>150</v>
      </c>
    </row>
    <row r="39" spans="2:20" ht="15.75">
      <c r="B39" s="123" t="s">
        <v>82</v>
      </c>
      <c r="C39" s="122"/>
      <c r="D39" s="122"/>
      <c r="E39" s="122"/>
      <c r="F39" s="91"/>
      <c r="G39" s="91"/>
      <c r="H39" s="91"/>
      <c r="I39" s="91"/>
      <c r="J39" s="92"/>
      <c r="K39" s="91"/>
      <c r="L39" s="91"/>
      <c r="M39" s="91"/>
      <c r="N39" s="91"/>
      <c r="O39" s="91"/>
      <c r="P39" s="91"/>
      <c r="Q39" s="91"/>
      <c r="R39" s="91"/>
      <c r="S39" s="91"/>
      <c r="T39" s="84">
        <f>T18</f>
        <v>30</v>
      </c>
    </row>
    <row r="40" spans="2:20">
      <c r="B40" s="8"/>
      <c r="C40" s="9"/>
      <c r="D40" s="9"/>
      <c r="E40" s="10"/>
    </row>
    <row r="41" spans="2:20">
      <c r="B41" s="11"/>
      <c r="C41" s="12"/>
      <c r="D41" s="12"/>
      <c r="E41" s="12"/>
    </row>
    <row r="42" spans="2:20">
      <c r="B42" s="11"/>
      <c r="C42" s="12"/>
      <c r="D42" s="12"/>
      <c r="E42" s="12"/>
    </row>
    <row r="43" spans="2:20">
      <c r="B43" s="11"/>
      <c r="C43" s="12"/>
      <c r="D43" s="12"/>
      <c r="E43" s="12"/>
    </row>
    <row r="44" spans="2:20">
      <c r="B44" s="11"/>
      <c r="C44" s="12"/>
      <c r="D44" s="12"/>
      <c r="E44" s="12"/>
    </row>
    <row r="45" spans="2:20">
      <c r="B45" s="11"/>
      <c r="C45" s="12"/>
      <c r="D45" s="12"/>
      <c r="E45" s="12"/>
    </row>
    <row r="46" spans="2:20">
      <c r="B46" s="11"/>
      <c r="C46" s="12"/>
      <c r="D46" s="12"/>
      <c r="E46" s="12"/>
    </row>
    <row r="47" spans="2:20">
      <c r="B47" s="11"/>
      <c r="C47" s="12"/>
      <c r="D47" s="12"/>
      <c r="E47" s="12"/>
    </row>
    <row r="48" spans="2:20">
      <c r="B48" s="11"/>
      <c r="C48" s="12"/>
      <c r="D48" s="12"/>
      <c r="E48" s="12"/>
    </row>
    <row r="49" spans="2:5">
      <c r="B49" s="13"/>
      <c r="C49" s="14"/>
      <c r="D49" s="14"/>
      <c r="E49" s="14"/>
    </row>
    <row r="50" spans="2:5">
      <c r="B50" s="13"/>
      <c r="C50" s="14"/>
      <c r="D50" s="14"/>
      <c r="E50" s="14"/>
    </row>
    <row r="51" spans="2:5">
      <c r="B51" s="11"/>
      <c r="C51" s="12"/>
      <c r="D51" s="12"/>
      <c r="E51" s="12"/>
    </row>
    <row r="52" spans="2:5">
      <c r="B52" s="11"/>
      <c r="C52" s="12"/>
      <c r="D52" s="12"/>
      <c r="E52" s="12"/>
    </row>
    <row r="53" spans="2:5">
      <c r="B53" s="11"/>
      <c r="C53" s="12"/>
      <c r="D53" s="12"/>
      <c r="E53" s="12"/>
    </row>
    <row r="54" spans="2:5">
      <c r="B54" s="15"/>
      <c r="C54" s="12"/>
      <c r="D54" s="12"/>
      <c r="E54" s="12"/>
    </row>
    <row r="55" spans="2:5">
      <c r="B55" s="12"/>
      <c r="C55" s="12"/>
      <c r="D55" s="12"/>
      <c r="E55" s="12"/>
    </row>
    <row r="56" spans="2:5">
      <c r="B56" s="12"/>
      <c r="C56" s="12"/>
      <c r="D56" s="12"/>
      <c r="E56" s="12"/>
    </row>
    <row r="57" spans="2:5">
      <c r="B57" s="12"/>
      <c r="C57" s="12"/>
      <c r="D57" s="12"/>
      <c r="E57" s="12"/>
    </row>
    <row r="58" spans="2:5">
      <c r="B58" s="11"/>
      <c r="C58" s="12"/>
      <c r="D58" s="12"/>
      <c r="E58" s="12"/>
    </row>
    <row r="59" spans="2:5">
      <c r="B59" s="11"/>
      <c r="C59" s="12"/>
      <c r="D59" s="12"/>
      <c r="E59" s="12"/>
    </row>
    <row r="60" spans="2:5">
      <c r="B60" s="11"/>
      <c r="C60" s="12"/>
      <c r="D60" s="12"/>
      <c r="E60" s="12"/>
    </row>
    <row r="61" spans="2:5">
      <c r="B61" s="11"/>
      <c r="C61" s="12"/>
      <c r="D61" s="12"/>
      <c r="E61" s="12"/>
    </row>
    <row r="62" spans="2:5">
      <c r="B62" s="11"/>
      <c r="C62" s="12"/>
      <c r="D62" s="12"/>
      <c r="E62" s="12"/>
    </row>
    <row r="63" spans="2:5">
      <c r="B63" s="11"/>
      <c r="C63" s="12"/>
      <c r="D63" s="12"/>
      <c r="E63" s="12"/>
    </row>
    <row r="64" spans="2:5">
      <c r="B64" s="11"/>
      <c r="C64" s="12"/>
      <c r="D64" s="12"/>
      <c r="E64" s="12"/>
    </row>
    <row r="65" spans="2:5">
      <c r="B65" s="11"/>
      <c r="C65" s="12"/>
      <c r="D65" s="12"/>
      <c r="E65" s="12"/>
    </row>
    <row r="66" spans="2:5">
      <c r="B66" s="11"/>
      <c r="C66" s="12"/>
      <c r="D66" s="12"/>
      <c r="E66" s="12"/>
    </row>
  </sheetData>
  <mergeCells count="9">
    <mergeCell ref="C5:G5"/>
    <mergeCell ref="H5:I5"/>
    <mergeCell ref="J5:P5"/>
    <mergeCell ref="Q5:S5"/>
    <mergeCell ref="B1:V1"/>
    <mergeCell ref="V2:X2"/>
    <mergeCell ref="V3:X3"/>
    <mergeCell ref="V4:X4"/>
    <mergeCell ref="V5:X5"/>
  </mergeCells>
  <pageMargins left="1.3779527559055118" right="0.19685039370078741" top="0.59055118110236227" bottom="0.19685039370078741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 8</vt:lpstr>
      <vt:lpstr>Лист9</vt:lpstr>
      <vt:lpstr>Лист10</vt:lpstr>
      <vt:lpstr>Лист13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2021-09-13T13:02:51Z</dcterms:modified>
</cp:coreProperties>
</file>